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0" yWindow="0" windowWidth="21570" windowHeight="7950"/>
  </bookViews>
  <sheets>
    <sheet name="How to use" sheetId="16" r:id="rId1"/>
    <sheet name="Totals" sheetId="12" r:id="rId2"/>
    <sheet name="Reports" sheetId="13" r:id="rId3"/>
    <sheet name="Class 1" sheetId="1" r:id="rId4"/>
    <sheet name="Class 2" sheetId="3" r:id="rId5"/>
    <sheet name="Class 3" sheetId="4" r:id="rId6"/>
    <sheet name="Class 4" sheetId="5" r:id="rId7"/>
    <sheet name="Class 5" sheetId="6" r:id="rId8"/>
    <sheet name="Class 6" sheetId="7" r:id="rId9"/>
    <sheet name="Class 7" sheetId="8" r:id="rId10"/>
    <sheet name="Class 8" sheetId="9" r:id="rId11"/>
    <sheet name="Class 9" sheetId="10" r:id="rId12"/>
    <sheet name="Lookups" sheetId="15" r:id="rId13"/>
  </sheets>
  <externalReferences>
    <externalReference r:id="rId14"/>
    <externalReference r:id="rId15"/>
  </externalReferences>
  <definedNames>
    <definedName name="class" localSheetId="0">[2]Lookups!$F$2:$F$11</definedName>
    <definedName name="class" localSheetId="12">Lookups!$F$2:$F$10</definedName>
    <definedName name="class">Lookups!$F$2:$F$10</definedName>
    <definedName name="class10list">Lookups!#REF!</definedName>
    <definedName name="class1list">Lookups!$N$2:$N$34</definedName>
    <definedName name="class2">Lookups!$O$2:$P$34</definedName>
    <definedName name="class2list">Lookups!$Q$2:$Q$34</definedName>
    <definedName name="class3list">Lookups!$T$2:$T$34</definedName>
    <definedName name="class4list">Lookups!$W$2:$W$34</definedName>
    <definedName name="class5list">Lookups!$Z$2:$Z$34</definedName>
    <definedName name="class6list">Lookups!$AC$2:$AC$34</definedName>
    <definedName name="class7list">Lookups!$AF$2:$AF$34</definedName>
    <definedName name="class8list">Lookups!$AI$2:$AI$34</definedName>
    <definedName name="class9list">Lookups!$AL$2:$AL$34</definedName>
    <definedName name="classlist">Lookups!$F$2:$F$10</definedName>
    <definedName name="classnames">Lookups!$F$2:$F$10</definedName>
    <definedName name="_xlnm.Print_Area" localSheetId="2">Reports!$C$1:$Q$27</definedName>
    <definedName name="teacher" localSheetId="0">[2]Lookups!$G$2:$G$11</definedName>
    <definedName name="teacher" localSheetId="12">Lookups!$G$2:$G$10</definedName>
    <definedName name="teacher">Reports!$G$2:$G$11</definedName>
  </definedNames>
  <calcPr calcId="145621"/>
</workbook>
</file>

<file path=xl/calcChain.xml><?xml version="1.0" encoding="utf-8"?>
<calcChain xmlns="http://schemas.openxmlformats.org/spreadsheetml/2006/main">
  <c r="E12" i="12" l="1"/>
  <c r="D12" i="12"/>
  <c r="C12" i="12"/>
  <c r="B12" i="12"/>
  <c r="C37" i="10" l="1"/>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C7" i="10"/>
  <c r="C6" i="10"/>
  <c r="C5" i="10"/>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C6" i="9"/>
  <c r="C39" i="9" s="1"/>
  <c r="C5" i="9"/>
  <c r="C37" i="8"/>
  <c r="C36" i="8"/>
  <c r="C35" i="8"/>
  <c r="C34" i="8"/>
  <c r="C33" i="8"/>
  <c r="C32" i="8"/>
  <c r="C31" i="8"/>
  <c r="C30" i="8"/>
  <c r="C29" i="8"/>
  <c r="C28" i="8"/>
  <c r="C27" i="8"/>
  <c r="C26" i="8"/>
  <c r="C25" i="8"/>
  <c r="C24" i="8"/>
  <c r="C23" i="8"/>
  <c r="C22" i="8"/>
  <c r="C21" i="8"/>
  <c r="C20" i="8"/>
  <c r="C19" i="8"/>
  <c r="C18" i="8"/>
  <c r="C17" i="8"/>
  <c r="C16" i="8"/>
  <c r="C15" i="8"/>
  <c r="C14" i="8"/>
  <c r="C13" i="8"/>
  <c r="C12" i="8"/>
  <c r="C11" i="8"/>
  <c r="C10" i="8"/>
  <c r="C9" i="8"/>
  <c r="C8" i="8"/>
  <c r="C7" i="8"/>
  <c r="C6" i="8"/>
  <c r="C5" i="8"/>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5" i="6"/>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7" i="5"/>
  <c r="C6" i="5"/>
  <c r="C39" i="5" s="1"/>
  <c r="C5" i="5"/>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c r="C5" i="3"/>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5" i="1"/>
  <c r="C39" i="6" l="1"/>
  <c r="C39" i="10"/>
  <c r="C39" i="3"/>
  <c r="C39" i="7"/>
  <c r="C39" i="8"/>
  <c r="C39" i="4"/>
  <c r="C38" i="10"/>
  <c r="C38" i="9"/>
  <c r="C38" i="8"/>
  <c r="C38" i="7"/>
  <c r="C38" i="6"/>
  <c r="C38" i="5"/>
  <c r="C38" i="4"/>
  <c r="C38" i="3"/>
  <c r="J9" i="13"/>
  <c r="I9" i="13"/>
  <c r="H9" i="13"/>
  <c r="F9" i="13"/>
  <c r="G10" i="15"/>
  <c r="G9" i="15"/>
  <c r="G8" i="15"/>
  <c r="G7" i="15"/>
  <c r="G6" i="15"/>
  <c r="G5" i="15"/>
  <c r="G4" i="15"/>
  <c r="G3" i="15"/>
  <c r="G2" i="15"/>
  <c r="F10" i="15"/>
  <c r="F9" i="15"/>
  <c r="F8" i="15"/>
  <c r="F7" i="15"/>
  <c r="F6" i="15"/>
  <c r="F5" i="15"/>
  <c r="F4" i="15"/>
  <c r="F3" i="15"/>
  <c r="F2" i="15"/>
  <c r="U1" i="13" s="1"/>
  <c r="AK34" i="15"/>
  <c r="AJ34" i="15"/>
  <c r="AK33" i="15"/>
  <c r="AJ33" i="15"/>
  <c r="AL33" i="15" s="1"/>
  <c r="AK32" i="15"/>
  <c r="AJ32" i="15"/>
  <c r="AK31" i="15"/>
  <c r="AJ31" i="15"/>
  <c r="AL31" i="15" s="1"/>
  <c r="AK30" i="15"/>
  <c r="AJ30" i="15"/>
  <c r="AK29" i="15"/>
  <c r="AJ29" i="15"/>
  <c r="AL29" i="15" s="1"/>
  <c r="AK28" i="15"/>
  <c r="AJ28" i="15"/>
  <c r="AK27" i="15"/>
  <c r="AJ27" i="15"/>
  <c r="AL27" i="15" s="1"/>
  <c r="AK26" i="15"/>
  <c r="AJ26" i="15"/>
  <c r="AK25" i="15"/>
  <c r="AJ25" i="15"/>
  <c r="AL25" i="15" s="1"/>
  <c r="AK24" i="15"/>
  <c r="AJ24" i="15"/>
  <c r="AK23" i="15"/>
  <c r="AJ23" i="15"/>
  <c r="AL23" i="15" s="1"/>
  <c r="AK22" i="15"/>
  <c r="AJ22" i="15"/>
  <c r="AK21" i="15"/>
  <c r="AJ21" i="15"/>
  <c r="AL21" i="15" s="1"/>
  <c r="AK20" i="15"/>
  <c r="AJ20" i="15"/>
  <c r="AK19" i="15"/>
  <c r="AJ19" i="15"/>
  <c r="AL19" i="15" s="1"/>
  <c r="AK18" i="15"/>
  <c r="AJ18" i="15"/>
  <c r="AK17" i="15"/>
  <c r="AJ17" i="15"/>
  <c r="AL17" i="15" s="1"/>
  <c r="AK16" i="15"/>
  <c r="AJ16" i="15"/>
  <c r="AK15" i="15"/>
  <c r="AJ15" i="15"/>
  <c r="AL15" i="15" s="1"/>
  <c r="AK14" i="15"/>
  <c r="AJ14" i="15"/>
  <c r="AK13" i="15"/>
  <c r="AJ13" i="15"/>
  <c r="AL13" i="15" s="1"/>
  <c r="AK12" i="15"/>
  <c r="AJ12" i="15"/>
  <c r="AK11" i="15"/>
  <c r="AJ11" i="15"/>
  <c r="AL11" i="15" s="1"/>
  <c r="AK10" i="15"/>
  <c r="AJ10" i="15"/>
  <c r="AK9" i="15"/>
  <c r="AJ9" i="15"/>
  <c r="AL9" i="15" s="1"/>
  <c r="AK8" i="15"/>
  <c r="AJ8" i="15"/>
  <c r="AK7" i="15"/>
  <c r="AJ7" i="15"/>
  <c r="AL7" i="15" s="1"/>
  <c r="AK6" i="15"/>
  <c r="AJ6" i="15"/>
  <c r="AK5" i="15"/>
  <c r="AJ5" i="15"/>
  <c r="AL5" i="15" s="1"/>
  <c r="AK4" i="15"/>
  <c r="AJ4" i="15"/>
  <c r="AK3" i="15"/>
  <c r="AJ3" i="15"/>
  <c r="AK2" i="15"/>
  <c r="AJ2" i="15"/>
  <c r="AH34" i="15"/>
  <c r="AG34" i="15"/>
  <c r="AH33" i="15"/>
  <c r="AG33" i="15"/>
  <c r="AI33" i="15" s="1"/>
  <c r="AH32" i="15"/>
  <c r="AG32" i="15"/>
  <c r="AH31" i="15"/>
  <c r="AG31" i="15"/>
  <c r="AI31" i="15" s="1"/>
  <c r="AH30" i="15"/>
  <c r="AG30" i="15"/>
  <c r="AI30" i="15" s="1"/>
  <c r="AH29" i="15"/>
  <c r="AG29" i="15"/>
  <c r="AI29" i="15" s="1"/>
  <c r="AH28" i="15"/>
  <c r="AG28" i="15"/>
  <c r="AH27" i="15"/>
  <c r="AG27" i="15"/>
  <c r="AI27" i="15" s="1"/>
  <c r="AH26" i="15"/>
  <c r="AG26" i="15"/>
  <c r="AI26" i="15" s="1"/>
  <c r="AH25" i="15"/>
  <c r="AG25" i="15"/>
  <c r="AI25" i="15" s="1"/>
  <c r="AH24" i="15"/>
  <c r="AG24" i="15"/>
  <c r="AH23" i="15"/>
  <c r="AG23" i="15"/>
  <c r="AI23" i="15" s="1"/>
  <c r="AH22" i="15"/>
  <c r="AG22" i="15"/>
  <c r="AI22" i="15" s="1"/>
  <c r="AH21" i="15"/>
  <c r="AG21" i="15"/>
  <c r="AI21" i="15" s="1"/>
  <c r="AH20" i="15"/>
  <c r="AG20" i="15"/>
  <c r="AH19" i="15"/>
  <c r="AG19" i="15"/>
  <c r="AI19" i="15" s="1"/>
  <c r="AH18" i="15"/>
  <c r="AG18" i="15"/>
  <c r="AI18" i="15" s="1"/>
  <c r="AH17" i="15"/>
  <c r="AG17" i="15"/>
  <c r="AI17" i="15" s="1"/>
  <c r="AH16" i="15"/>
  <c r="AG16" i="15"/>
  <c r="AH15" i="15"/>
  <c r="AG15" i="15"/>
  <c r="AI15" i="15" s="1"/>
  <c r="AH14" i="15"/>
  <c r="AG14" i="15"/>
  <c r="AI14" i="15" s="1"/>
  <c r="AH13" i="15"/>
  <c r="AG13" i="15"/>
  <c r="AI13" i="15" s="1"/>
  <c r="AH12" i="15"/>
  <c r="AG12" i="15"/>
  <c r="AH11" i="15"/>
  <c r="AG11" i="15"/>
  <c r="AI11" i="15" s="1"/>
  <c r="AH10" i="15"/>
  <c r="AG10" i="15"/>
  <c r="AH9" i="15"/>
  <c r="AG9" i="15"/>
  <c r="AI9" i="15" s="1"/>
  <c r="AH8" i="15"/>
  <c r="AG8" i="15"/>
  <c r="AH7" i="15"/>
  <c r="AG7" i="15"/>
  <c r="AI7" i="15" s="1"/>
  <c r="AH6" i="15"/>
  <c r="AG6" i="15"/>
  <c r="AH5" i="15"/>
  <c r="AG5" i="15"/>
  <c r="AI5" i="15" s="1"/>
  <c r="AH4" i="15"/>
  <c r="AG4" i="15"/>
  <c r="AI4" i="15" s="1"/>
  <c r="AH3" i="15"/>
  <c r="AG3" i="15"/>
  <c r="AI3" i="15" s="1"/>
  <c r="AH2" i="15"/>
  <c r="AG2" i="15"/>
  <c r="AE34" i="15"/>
  <c r="AD34" i="15"/>
  <c r="AE33" i="15"/>
  <c r="AD33" i="15"/>
  <c r="AF33" i="15" s="1"/>
  <c r="AE32" i="15"/>
  <c r="AD32" i="15"/>
  <c r="AF32" i="15" s="1"/>
  <c r="AE31" i="15"/>
  <c r="AD31" i="15"/>
  <c r="AE30" i="15"/>
  <c r="AD30" i="15"/>
  <c r="AE29" i="15"/>
  <c r="AD29" i="15"/>
  <c r="AF29" i="15" s="1"/>
  <c r="AE28" i="15"/>
  <c r="AD28" i="15"/>
  <c r="AF28" i="15" s="1"/>
  <c r="AE27" i="15"/>
  <c r="AD27" i="15"/>
  <c r="AE26" i="15"/>
  <c r="AD26" i="15"/>
  <c r="AE25" i="15"/>
  <c r="AD25" i="15"/>
  <c r="AF25" i="15" s="1"/>
  <c r="AE24" i="15"/>
  <c r="AD24" i="15"/>
  <c r="AF24" i="15" s="1"/>
  <c r="AE23" i="15"/>
  <c r="AD23" i="15"/>
  <c r="AE22" i="15"/>
  <c r="AD22" i="15"/>
  <c r="AE21" i="15"/>
  <c r="AD21" i="15"/>
  <c r="AF21" i="15" s="1"/>
  <c r="AE20" i="15"/>
  <c r="AD20" i="15"/>
  <c r="AF20" i="15" s="1"/>
  <c r="AE19" i="15"/>
  <c r="AD19" i="15"/>
  <c r="AE18" i="15"/>
  <c r="AD18" i="15"/>
  <c r="AE17" i="15"/>
  <c r="AD17" i="15"/>
  <c r="AF17" i="15" s="1"/>
  <c r="AE16" i="15"/>
  <c r="AD16" i="15"/>
  <c r="AF16" i="15" s="1"/>
  <c r="AE15" i="15"/>
  <c r="AD15" i="15"/>
  <c r="AE14" i="15"/>
  <c r="AD14" i="15"/>
  <c r="AE13" i="15"/>
  <c r="AD13" i="15"/>
  <c r="AF13" i="15" s="1"/>
  <c r="AE12" i="15"/>
  <c r="AD12" i="15"/>
  <c r="AF12" i="15" s="1"/>
  <c r="AE11" i="15"/>
  <c r="AD11" i="15"/>
  <c r="AE10" i="15"/>
  <c r="AD10" i="15"/>
  <c r="AF10" i="15" s="1"/>
  <c r="AE9" i="15"/>
  <c r="AD9" i="15"/>
  <c r="AE8" i="15"/>
  <c r="AD8" i="15"/>
  <c r="AF8" i="15" s="1"/>
  <c r="AE7" i="15"/>
  <c r="AD7" i="15"/>
  <c r="AE6" i="15"/>
  <c r="AD6" i="15"/>
  <c r="AF6" i="15" s="1"/>
  <c r="AE5" i="15"/>
  <c r="AD5" i="15"/>
  <c r="AE4" i="15"/>
  <c r="AD4" i="15"/>
  <c r="AF4" i="15" s="1"/>
  <c r="AE3" i="15"/>
  <c r="AD3" i="15"/>
  <c r="AF3" i="15" s="1"/>
  <c r="AE2" i="15"/>
  <c r="AD2" i="15"/>
  <c r="AB34" i="15"/>
  <c r="AA34" i="15"/>
  <c r="AB33" i="15"/>
  <c r="AA33" i="15"/>
  <c r="AB32" i="15"/>
  <c r="AA32" i="15"/>
  <c r="AC32" i="15" s="1"/>
  <c r="AB31" i="15"/>
  <c r="AA31" i="15"/>
  <c r="AC31" i="15" s="1"/>
  <c r="AB30" i="15"/>
  <c r="AA30" i="15"/>
  <c r="AC30" i="15" s="1"/>
  <c r="AB29" i="15"/>
  <c r="AA29" i="15"/>
  <c r="AB28" i="15"/>
  <c r="AA28" i="15"/>
  <c r="AC28" i="15" s="1"/>
  <c r="AB27" i="15"/>
  <c r="AA27" i="15"/>
  <c r="AC27" i="15" s="1"/>
  <c r="AB26" i="15"/>
  <c r="AA26" i="15"/>
  <c r="AC26" i="15" s="1"/>
  <c r="AB25" i="15"/>
  <c r="AA25" i="15"/>
  <c r="AB24" i="15"/>
  <c r="AA24" i="15"/>
  <c r="AC24" i="15" s="1"/>
  <c r="AB23" i="15"/>
  <c r="AA23" i="15"/>
  <c r="AC23" i="15" s="1"/>
  <c r="AB22" i="15"/>
  <c r="AA22" i="15"/>
  <c r="AC22" i="15" s="1"/>
  <c r="AB21" i="15"/>
  <c r="AA21" i="15"/>
  <c r="AB20" i="15"/>
  <c r="AA20" i="15"/>
  <c r="AC20" i="15" s="1"/>
  <c r="AB19" i="15"/>
  <c r="AA19" i="15"/>
  <c r="AC19" i="15" s="1"/>
  <c r="AB18" i="15"/>
  <c r="AA18" i="15"/>
  <c r="AC18" i="15" s="1"/>
  <c r="AB17" i="15"/>
  <c r="AA17" i="15"/>
  <c r="AB16" i="15"/>
  <c r="AA16" i="15"/>
  <c r="AC16" i="15" s="1"/>
  <c r="AB15" i="15"/>
  <c r="AA15" i="15"/>
  <c r="AC15" i="15" s="1"/>
  <c r="AB14" i="15"/>
  <c r="AA14" i="15"/>
  <c r="AC14" i="15" s="1"/>
  <c r="AB13" i="15"/>
  <c r="AA13" i="15"/>
  <c r="AB12" i="15"/>
  <c r="AA12" i="15"/>
  <c r="AC12" i="15" s="1"/>
  <c r="AB11" i="15"/>
  <c r="AA11" i="15"/>
  <c r="AC11" i="15" s="1"/>
  <c r="AB10" i="15"/>
  <c r="AA10" i="15"/>
  <c r="AC10" i="15" s="1"/>
  <c r="AB9" i="15"/>
  <c r="AA9" i="15"/>
  <c r="AC9" i="15" s="1"/>
  <c r="AB8" i="15"/>
  <c r="AA8" i="15"/>
  <c r="AC8" i="15" s="1"/>
  <c r="AB7" i="15"/>
  <c r="AA7" i="15"/>
  <c r="AC7" i="15" s="1"/>
  <c r="AB6" i="15"/>
  <c r="AA6" i="15"/>
  <c r="AC6" i="15" s="1"/>
  <c r="AB5" i="15"/>
  <c r="AA5" i="15"/>
  <c r="AC5" i="15" s="1"/>
  <c r="AB4" i="15"/>
  <c r="AA4" i="15"/>
  <c r="AC4" i="15" s="1"/>
  <c r="AB3" i="15"/>
  <c r="AA3" i="15"/>
  <c r="AC3" i="15" s="1"/>
  <c r="AB2" i="15"/>
  <c r="AA2" i="15"/>
  <c r="AC2" i="15" s="1"/>
  <c r="Y34" i="15"/>
  <c r="X34" i="15"/>
  <c r="Z34" i="15" s="1"/>
  <c r="Y33" i="15"/>
  <c r="X33" i="15"/>
  <c r="Z33" i="15" s="1"/>
  <c r="Y32" i="15"/>
  <c r="X32" i="15"/>
  <c r="Z32" i="15" s="1"/>
  <c r="Y31" i="15"/>
  <c r="X31" i="15"/>
  <c r="Z31" i="15" s="1"/>
  <c r="Y30" i="15"/>
  <c r="X30" i="15"/>
  <c r="Z30" i="15" s="1"/>
  <c r="Y29" i="15"/>
  <c r="X29" i="15"/>
  <c r="Z29" i="15" s="1"/>
  <c r="Y28" i="15"/>
  <c r="X28" i="15"/>
  <c r="Z28" i="15" s="1"/>
  <c r="Y27" i="15"/>
  <c r="X27" i="15"/>
  <c r="Z27" i="15" s="1"/>
  <c r="Y26" i="15"/>
  <c r="X26" i="15"/>
  <c r="Z26" i="15" s="1"/>
  <c r="Y25" i="15"/>
  <c r="X25" i="15"/>
  <c r="Z25" i="15" s="1"/>
  <c r="Y24" i="15"/>
  <c r="X24" i="15"/>
  <c r="Z24" i="15" s="1"/>
  <c r="Y23" i="15"/>
  <c r="X23" i="15"/>
  <c r="Z23" i="15" s="1"/>
  <c r="Y22" i="15"/>
  <c r="X22" i="15"/>
  <c r="Z22" i="15" s="1"/>
  <c r="Y21" i="15"/>
  <c r="X21" i="15"/>
  <c r="Z21" i="15" s="1"/>
  <c r="Y20" i="15"/>
  <c r="X20" i="15"/>
  <c r="Z20" i="15" s="1"/>
  <c r="Y19" i="15"/>
  <c r="X19" i="15"/>
  <c r="Z19" i="15" s="1"/>
  <c r="Y18" i="15"/>
  <c r="X18" i="15"/>
  <c r="Z18" i="15" s="1"/>
  <c r="Y17" i="15"/>
  <c r="X17" i="15"/>
  <c r="Z17" i="15" s="1"/>
  <c r="Y16" i="15"/>
  <c r="X16" i="15"/>
  <c r="Z16" i="15" s="1"/>
  <c r="Y15" i="15"/>
  <c r="X15" i="15"/>
  <c r="Z15" i="15" s="1"/>
  <c r="Y14" i="15"/>
  <c r="X14" i="15"/>
  <c r="Z14" i="15" s="1"/>
  <c r="Y13" i="15"/>
  <c r="X13" i="15"/>
  <c r="Z13" i="15" s="1"/>
  <c r="Y12" i="15"/>
  <c r="X12" i="15"/>
  <c r="Z12" i="15" s="1"/>
  <c r="Y11" i="15"/>
  <c r="X11" i="15"/>
  <c r="Z11" i="15" s="1"/>
  <c r="Y10" i="15"/>
  <c r="X10" i="15"/>
  <c r="Z10" i="15" s="1"/>
  <c r="Y9" i="15"/>
  <c r="X9" i="15"/>
  <c r="Z9" i="15" s="1"/>
  <c r="Y8" i="15"/>
  <c r="X8" i="15"/>
  <c r="Z8" i="15" s="1"/>
  <c r="Y7" i="15"/>
  <c r="X7" i="15"/>
  <c r="Z7" i="15" s="1"/>
  <c r="Y6" i="15"/>
  <c r="X6" i="15"/>
  <c r="Z6" i="15" s="1"/>
  <c r="Y5" i="15"/>
  <c r="X5" i="15"/>
  <c r="Z5" i="15" s="1"/>
  <c r="Y4" i="15"/>
  <c r="X4" i="15"/>
  <c r="Z4" i="15" s="1"/>
  <c r="Y3" i="15"/>
  <c r="X3" i="15"/>
  <c r="Y2" i="15"/>
  <c r="X2" i="15"/>
  <c r="Z2" i="15" s="1"/>
  <c r="V34" i="15"/>
  <c r="U34" i="15"/>
  <c r="W34" i="15" s="1"/>
  <c r="V33" i="15"/>
  <c r="U33" i="15"/>
  <c r="W33" i="15" s="1"/>
  <c r="V32" i="15"/>
  <c r="U32" i="15"/>
  <c r="W32" i="15" s="1"/>
  <c r="V31" i="15"/>
  <c r="U31" i="15"/>
  <c r="W31" i="15" s="1"/>
  <c r="V30" i="15"/>
  <c r="W30" i="15" s="1"/>
  <c r="U30" i="15"/>
  <c r="V29" i="15"/>
  <c r="U29" i="15"/>
  <c r="W29" i="15" s="1"/>
  <c r="V28" i="15"/>
  <c r="U28" i="15"/>
  <c r="W28" i="15" s="1"/>
  <c r="V27" i="15"/>
  <c r="U27" i="15"/>
  <c r="W27" i="15" s="1"/>
  <c r="V26" i="15"/>
  <c r="W26" i="15" s="1"/>
  <c r="U26" i="15"/>
  <c r="V25" i="15"/>
  <c r="U25" i="15"/>
  <c r="W25" i="15" s="1"/>
  <c r="V24" i="15"/>
  <c r="U24" i="15"/>
  <c r="W24" i="15" s="1"/>
  <c r="V23" i="15"/>
  <c r="U23" i="15"/>
  <c r="W23" i="15" s="1"/>
  <c r="V22" i="15"/>
  <c r="U22" i="15"/>
  <c r="V21" i="15"/>
  <c r="U21" i="15"/>
  <c r="W21" i="15" s="1"/>
  <c r="V20" i="15"/>
  <c r="U20" i="15"/>
  <c r="W20" i="15" s="1"/>
  <c r="V19" i="15"/>
  <c r="U19" i="15"/>
  <c r="W19" i="15" s="1"/>
  <c r="V18" i="15"/>
  <c r="U18" i="15"/>
  <c r="W18" i="15" s="1"/>
  <c r="V17" i="15"/>
  <c r="U17" i="15"/>
  <c r="W17" i="15" s="1"/>
  <c r="V16" i="15"/>
  <c r="U16" i="15"/>
  <c r="W16" i="15" s="1"/>
  <c r="V15" i="15"/>
  <c r="U15" i="15"/>
  <c r="W15" i="15" s="1"/>
  <c r="V14" i="15"/>
  <c r="W14" i="15" s="1"/>
  <c r="U14" i="15"/>
  <c r="V13" i="15"/>
  <c r="U13" i="15"/>
  <c r="W13" i="15" s="1"/>
  <c r="V12" i="15"/>
  <c r="U12" i="15"/>
  <c r="W12" i="15" s="1"/>
  <c r="V11" i="15"/>
  <c r="U11" i="15"/>
  <c r="W11" i="15" s="1"/>
  <c r="V10" i="15"/>
  <c r="U10" i="15"/>
  <c r="W10" i="15" s="1"/>
  <c r="V9" i="15"/>
  <c r="U9" i="15"/>
  <c r="W9" i="15" s="1"/>
  <c r="V8" i="15"/>
  <c r="U8" i="15"/>
  <c r="W8" i="15" s="1"/>
  <c r="V7" i="15"/>
  <c r="U7" i="15"/>
  <c r="W7" i="15" s="1"/>
  <c r="V6" i="15"/>
  <c r="U6" i="15"/>
  <c r="W6" i="15" s="1"/>
  <c r="V5" i="15"/>
  <c r="U5" i="15"/>
  <c r="W5" i="15" s="1"/>
  <c r="V4" i="15"/>
  <c r="U4" i="15"/>
  <c r="W4" i="15" s="1"/>
  <c r="V3" i="15"/>
  <c r="U3" i="15"/>
  <c r="W3" i="15" s="1"/>
  <c r="V2" i="15"/>
  <c r="U2" i="15"/>
  <c r="W2" i="15" s="1"/>
  <c r="S34" i="15"/>
  <c r="R34" i="15"/>
  <c r="T34" i="15" s="1"/>
  <c r="S33" i="15"/>
  <c r="R33" i="15"/>
  <c r="T33" i="15" s="1"/>
  <c r="S32" i="15"/>
  <c r="R32" i="15"/>
  <c r="T32" i="15" s="1"/>
  <c r="S31" i="15"/>
  <c r="R31" i="15"/>
  <c r="S30" i="15"/>
  <c r="R30" i="15"/>
  <c r="T30" i="15" s="1"/>
  <c r="S29" i="15"/>
  <c r="R29" i="15"/>
  <c r="T29" i="15" s="1"/>
  <c r="S28" i="15"/>
  <c r="R28" i="15"/>
  <c r="T28" i="15" s="1"/>
  <c r="S27" i="15"/>
  <c r="R27" i="15"/>
  <c r="S26" i="15"/>
  <c r="R26" i="15"/>
  <c r="T26" i="15" s="1"/>
  <c r="S25" i="15"/>
  <c r="R25" i="15"/>
  <c r="T25" i="15" s="1"/>
  <c r="S24" i="15"/>
  <c r="R24" i="15"/>
  <c r="T24" i="15" s="1"/>
  <c r="S23" i="15"/>
  <c r="R23" i="15"/>
  <c r="S22" i="15"/>
  <c r="R22" i="15"/>
  <c r="T22" i="15" s="1"/>
  <c r="S21" i="15"/>
  <c r="R21" i="15"/>
  <c r="T21" i="15" s="1"/>
  <c r="S20" i="15"/>
  <c r="R20" i="15"/>
  <c r="T20" i="15" s="1"/>
  <c r="S19" i="15"/>
  <c r="R19" i="15"/>
  <c r="S18" i="15"/>
  <c r="R18" i="15"/>
  <c r="T18" i="15" s="1"/>
  <c r="S17" i="15"/>
  <c r="R17" i="15"/>
  <c r="T17" i="15" s="1"/>
  <c r="S16" i="15"/>
  <c r="R16" i="15"/>
  <c r="T16" i="15" s="1"/>
  <c r="S15" i="15"/>
  <c r="R15" i="15"/>
  <c r="S14" i="15"/>
  <c r="R14" i="15"/>
  <c r="T14" i="15" s="1"/>
  <c r="S13" i="15"/>
  <c r="R13" i="15"/>
  <c r="T13" i="15" s="1"/>
  <c r="S12" i="15"/>
  <c r="R12" i="15"/>
  <c r="T12" i="15" s="1"/>
  <c r="S11" i="15"/>
  <c r="R11" i="15"/>
  <c r="S10" i="15"/>
  <c r="R10" i="15"/>
  <c r="T10" i="15" s="1"/>
  <c r="S9" i="15"/>
  <c r="R9" i="15"/>
  <c r="S8" i="15"/>
  <c r="R8" i="15"/>
  <c r="T8" i="15" s="1"/>
  <c r="S7" i="15"/>
  <c r="R7" i="15"/>
  <c r="S6" i="15"/>
  <c r="R6" i="15"/>
  <c r="S5" i="15"/>
  <c r="R5" i="15"/>
  <c r="S4" i="15"/>
  <c r="R4" i="15"/>
  <c r="T4" i="15" s="1"/>
  <c r="S3" i="15"/>
  <c r="R3" i="15"/>
  <c r="S2" i="15"/>
  <c r="R2" i="15"/>
  <c r="T2" i="15" s="1"/>
  <c r="P34" i="15"/>
  <c r="O34" i="15"/>
  <c r="Q34" i="15" s="1"/>
  <c r="P33" i="15"/>
  <c r="O33" i="15"/>
  <c r="P32" i="15"/>
  <c r="O32" i="15"/>
  <c r="Q32" i="15" s="1"/>
  <c r="P31" i="15"/>
  <c r="O31" i="15"/>
  <c r="Q31" i="15" s="1"/>
  <c r="P30" i="15"/>
  <c r="O30" i="15"/>
  <c r="Q30" i="15" s="1"/>
  <c r="P29" i="15"/>
  <c r="O29" i="15"/>
  <c r="P28" i="15"/>
  <c r="O28" i="15"/>
  <c r="Q28" i="15" s="1"/>
  <c r="P27" i="15"/>
  <c r="O27" i="15"/>
  <c r="Q27" i="15" s="1"/>
  <c r="P26" i="15"/>
  <c r="O26" i="15"/>
  <c r="Q26" i="15" s="1"/>
  <c r="P25" i="15"/>
  <c r="O25" i="15"/>
  <c r="P24" i="15"/>
  <c r="O24" i="15"/>
  <c r="Q24" i="15" s="1"/>
  <c r="P23" i="15"/>
  <c r="O23" i="15"/>
  <c r="Q23" i="15" s="1"/>
  <c r="P22" i="15"/>
  <c r="O22" i="15"/>
  <c r="Q22" i="15" s="1"/>
  <c r="P21" i="15"/>
  <c r="O21" i="15"/>
  <c r="P20" i="15"/>
  <c r="O20" i="15"/>
  <c r="Q20" i="15" s="1"/>
  <c r="P19" i="15"/>
  <c r="O19" i="15"/>
  <c r="Q19" i="15" s="1"/>
  <c r="P18" i="15"/>
  <c r="O18" i="15"/>
  <c r="Q18" i="15" s="1"/>
  <c r="P17" i="15"/>
  <c r="O17" i="15"/>
  <c r="P16" i="15"/>
  <c r="O16" i="15"/>
  <c r="Q16" i="15" s="1"/>
  <c r="P15" i="15"/>
  <c r="O15" i="15"/>
  <c r="Q15" i="15" s="1"/>
  <c r="P14" i="15"/>
  <c r="O14" i="15"/>
  <c r="Q14" i="15" s="1"/>
  <c r="P13" i="15"/>
  <c r="O13" i="15"/>
  <c r="P12" i="15"/>
  <c r="O12" i="15"/>
  <c r="Q12" i="15" s="1"/>
  <c r="P11" i="15"/>
  <c r="O11" i="15"/>
  <c r="Q11" i="15" s="1"/>
  <c r="P10" i="15"/>
  <c r="O10" i="15"/>
  <c r="Q10" i="15" s="1"/>
  <c r="P9" i="15"/>
  <c r="O9" i="15"/>
  <c r="Q9" i="15" s="1"/>
  <c r="P8" i="15"/>
  <c r="O8" i="15"/>
  <c r="Q8" i="15" s="1"/>
  <c r="P7" i="15"/>
  <c r="O7" i="15"/>
  <c r="Q7" i="15" s="1"/>
  <c r="P6" i="15"/>
  <c r="O6" i="15"/>
  <c r="Q6" i="15" s="1"/>
  <c r="P5" i="15"/>
  <c r="O5" i="15"/>
  <c r="Q5" i="15" s="1"/>
  <c r="P4" i="15"/>
  <c r="O4" i="15"/>
  <c r="Q4" i="15" s="1"/>
  <c r="P3" i="15"/>
  <c r="O3" i="15"/>
  <c r="Q3" i="15" s="1"/>
  <c r="P2" i="15"/>
  <c r="O2" i="15"/>
  <c r="Q2" i="15" s="1"/>
  <c r="M34" i="15"/>
  <c r="L34" i="15"/>
  <c r="M33" i="15"/>
  <c r="L33" i="15"/>
  <c r="N33" i="15" s="1"/>
  <c r="M32" i="15"/>
  <c r="L32" i="15"/>
  <c r="N32" i="15" s="1"/>
  <c r="M31" i="15"/>
  <c r="L31" i="15"/>
  <c r="N31" i="15" s="1"/>
  <c r="M30" i="15"/>
  <c r="L30" i="15"/>
  <c r="N30" i="15" s="1"/>
  <c r="M29" i="15"/>
  <c r="L29" i="15"/>
  <c r="N29" i="15" s="1"/>
  <c r="M28" i="15"/>
  <c r="L28" i="15"/>
  <c r="N28" i="15" s="1"/>
  <c r="M27" i="15"/>
  <c r="L27" i="15"/>
  <c r="N27" i="15" s="1"/>
  <c r="M26" i="15"/>
  <c r="L26" i="15"/>
  <c r="N26" i="15" s="1"/>
  <c r="M25" i="15"/>
  <c r="L25" i="15"/>
  <c r="N25" i="15" s="1"/>
  <c r="M24" i="15"/>
  <c r="L24" i="15"/>
  <c r="N24" i="15" s="1"/>
  <c r="M23" i="15"/>
  <c r="L23" i="15"/>
  <c r="N23" i="15" s="1"/>
  <c r="M22" i="15"/>
  <c r="L22" i="15"/>
  <c r="N22" i="15" s="1"/>
  <c r="M21" i="15"/>
  <c r="L21" i="15"/>
  <c r="N21" i="15" s="1"/>
  <c r="M20" i="15"/>
  <c r="L20" i="15"/>
  <c r="N20" i="15" s="1"/>
  <c r="M19" i="15"/>
  <c r="L19" i="15"/>
  <c r="N19" i="15" s="1"/>
  <c r="M18" i="15"/>
  <c r="L18" i="15"/>
  <c r="N18" i="15" s="1"/>
  <c r="M17" i="15"/>
  <c r="L17" i="15"/>
  <c r="N17" i="15" s="1"/>
  <c r="M16" i="15"/>
  <c r="L16" i="15"/>
  <c r="N16" i="15" s="1"/>
  <c r="M15" i="15"/>
  <c r="L15" i="15"/>
  <c r="N15" i="15" s="1"/>
  <c r="M14" i="15"/>
  <c r="L14" i="15"/>
  <c r="N14" i="15" s="1"/>
  <c r="M13" i="15"/>
  <c r="L13" i="15"/>
  <c r="N13" i="15" s="1"/>
  <c r="M12" i="15"/>
  <c r="L12" i="15"/>
  <c r="N12" i="15" s="1"/>
  <c r="M11" i="15"/>
  <c r="L11" i="15"/>
  <c r="N11" i="15" s="1"/>
  <c r="M10" i="15"/>
  <c r="L10" i="15"/>
  <c r="N10" i="15" s="1"/>
  <c r="M9" i="15"/>
  <c r="L9" i="15"/>
  <c r="N9" i="15" s="1"/>
  <c r="M8" i="15"/>
  <c r="L8" i="15"/>
  <c r="N8" i="15" s="1"/>
  <c r="M7" i="15"/>
  <c r="L7" i="15"/>
  <c r="N7" i="15" s="1"/>
  <c r="M6" i="15"/>
  <c r="L6" i="15"/>
  <c r="N6" i="15" s="1"/>
  <c r="M5" i="15"/>
  <c r="L5" i="15"/>
  <c r="N5" i="15" s="1"/>
  <c r="M4" i="15"/>
  <c r="L4" i="15"/>
  <c r="M3" i="15"/>
  <c r="L3" i="15"/>
  <c r="N3" i="15" s="1"/>
  <c r="M2" i="15"/>
  <c r="L2" i="15"/>
  <c r="T6" i="15"/>
  <c r="W22" i="15"/>
  <c r="N34" i="15"/>
  <c r="S1" i="13" l="1"/>
  <c r="N4" i="15"/>
  <c r="T5" i="15"/>
  <c r="T7" i="15"/>
  <c r="T9" i="15"/>
  <c r="T11" i="15"/>
  <c r="T15" i="15"/>
  <c r="T19" i="15"/>
  <c r="T23" i="15"/>
  <c r="T27" i="15"/>
  <c r="T31" i="15"/>
  <c r="Z3" i="15"/>
  <c r="AF5" i="15"/>
  <c r="AF7" i="15"/>
  <c r="AF9" i="15"/>
  <c r="AF11" i="15"/>
  <c r="AF15" i="15"/>
  <c r="AF19" i="15"/>
  <c r="AF23" i="15"/>
  <c r="AF27" i="15"/>
  <c r="AF31" i="15"/>
  <c r="Q13" i="15"/>
  <c r="Q17" i="15"/>
  <c r="Q21" i="15"/>
  <c r="Q25" i="15"/>
  <c r="Q29" i="15"/>
  <c r="Q33" i="15"/>
  <c r="AC13" i="15"/>
  <c r="AC17" i="15"/>
  <c r="AC21" i="15"/>
  <c r="AC25" i="15"/>
  <c r="AC29" i="15"/>
  <c r="AC33" i="15"/>
  <c r="AL2" i="15"/>
  <c r="T1" i="13"/>
  <c r="AL3" i="15"/>
  <c r="AF14" i="15"/>
  <c r="AF18" i="15"/>
  <c r="AF22" i="15"/>
  <c r="AF26" i="15"/>
  <c r="AF30" i="15"/>
  <c r="AF34" i="15"/>
  <c r="AI2" i="15"/>
  <c r="AI6" i="15"/>
  <c r="AI8" i="15"/>
  <c r="AI10" i="15"/>
  <c r="AI12" i="15"/>
  <c r="AI16" i="15"/>
  <c r="AI20" i="15"/>
  <c r="AI24" i="15"/>
  <c r="AI28" i="15"/>
  <c r="AI32" i="15"/>
  <c r="AI34" i="15"/>
  <c r="AL4" i="15"/>
  <c r="AL6" i="15"/>
  <c r="AL8" i="15"/>
  <c r="AL10" i="15"/>
  <c r="AL12" i="15"/>
  <c r="AL14" i="15"/>
  <c r="AL16" i="15"/>
  <c r="AL18" i="15"/>
  <c r="AL20" i="15"/>
  <c r="AL22" i="15"/>
  <c r="AL24" i="15"/>
  <c r="AL26" i="15"/>
  <c r="AL28" i="15"/>
  <c r="AL30" i="15"/>
  <c r="AL32" i="15"/>
  <c r="AL34" i="15"/>
  <c r="N2" i="15"/>
  <c r="AC34" i="15"/>
  <c r="T3" i="15"/>
  <c r="AF2" i="15"/>
  <c r="S3" i="13"/>
  <c r="G37" i="10" l="1"/>
  <c r="F37" i="10"/>
  <c r="E37" i="10"/>
  <c r="D37" i="10"/>
  <c r="G36" i="10"/>
  <c r="F36" i="10"/>
  <c r="E36" i="10"/>
  <c r="D36" i="10"/>
  <c r="G35" i="10"/>
  <c r="F35" i="10"/>
  <c r="E35" i="10"/>
  <c r="D35" i="10"/>
  <c r="G34" i="10"/>
  <c r="F34" i="10"/>
  <c r="E34" i="10"/>
  <c r="D34" i="10"/>
  <c r="G33" i="10"/>
  <c r="F33" i="10"/>
  <c r="E33" i="10"/>
  <c r="D33" i="10"/>
  <c r="G32" i="10"/>
  <c r="F32" i="10"/>
  <c r="E32" i="10"/>
  <c r="D32" i="10"/>
  <c r="G31" i="10"/>
  <c r="F31" i="10"/>
  <c r="E31" i="10"/>
  <c r="D31" i="10"/>
  <c r="G30" i="10"/>
  <c r="F30" i="10"/>
  <c r="E30" i="10"/>
  <c r="D30" i="10"/>
  <c r="G29" i="10"/>
  <c r="F29" i="10"/>
  <c r="E29" i="10"/>
  <c r="D29" i="10"/>
  <c r="G28" i="10"/>
  <c r="F28" i="10"/>
  <c r="E28" i="10"/>
  <c r="D28" i="10"/>
  <c r="G27" i="10"/>
  <c r="F27" i="10"/>
  <c r="E27" i="10"/>
  <c r="D27" i="10"/>
  <c r="G26" i="10"/>
  <c r="F26" i="10"/>
  <c r="E26" i="10"/>
  <c r="D26" i="10"/>
  <c r="G25" i="10"/>
  <c r="F25" i="10"/>
  <c r="E25" i="10"/>
  <c r="D25" i="10"/>
  <c r="G24" i="10"/>
  <c r="F24" i="10"/>
  <c r="E24" i="10"/>
  <c r="D24" i="10"/>
  <c r="G23" i="10"/>
  <c r="F23" i="10"/>
  <c r="E23" i="10"/>
  <c r="D23" i="10"/>
  <c r="G22" i="10"/>
  <c r="F22" i="10"/>
  <c r="E22" i="10"/>
  <c r="D22" i="10"/>
  <c r="G21" i="10"/>
  <c r="F21" i="10"/>
  <c r="E21" i="10"/>
  <c r="D21" i="10"/>
  <c r="G20" i="10"/>
  <c r="F20" i="10"/>
  <c r="E20" i="10"/>
  <c r="D20" i="10"/>
  <c r="G19" i="10"/>
  <c r="F19" i="10"/>
  <c r="E19" i="10"/>
  <c r="D19" i="10"/>
  <c r="G18" i="10"/>
  <c r="F18" i="10"/>
  <c r="E18" i="10"/>
  <c r="D18" i="10"/>
  <c r="G17" i="10"/>
  <c r="F17" i="10"/>
  <c r="E17" i="10"/>
  <c r="D17" i="10"/>
  <c r="G16" i="10"/>
  <c r="F16" i="10"/>
  <c r="E16" i="10"/>
  <c r="D16" i="10"/>
  <c r="G15" i="10"/>
  <c r="F15" i="10"/>
  <c r="E15" i="10"/>
  <c r="D15" i="10"/>
  <c r="G14" i="10"/>
  <c r="F14" i="10"/>
  <c r="E14" i="10"/>
  <c r="D14" i="10"/>
  <c r="G13" i="10"/>
  <c r="F13" i="10"/>
  <c r="E13" i="10"/>
  <c r="D13" i="10"/>
  <c r="G12" i="10"/>
  <c r="F12" i="10"/>
  <c r="E12" i="10"/>
  <c r="D12" i="10"/>
  <c r="G11" i="10"/>
  <c r="F11" i="10"/>
  <c r="E11" i="10"/>
  <c r="D11" i="10"/>
  <c r="G10" i="10"/>
  <c r="F10" i="10"/>
  <c r="E10" i="10"/>
  <c r="D10" i="10"/>
  <c r="G9" i="10"/>
  <c r="F9" i="10"/>
  <c r="E9" i="10"/>
  <c r="D9" i="10"/>
  <c r="G8" i="10"/>
  <c r="F8" i="10"/>
  <c r="E8" i="10"/>
  <c r="D8" i="10"/>
  <c r="G7" i="10"/>
  <c r="F7" i="10"/>
  <c r="E7" i="10"/>
  <c r="D7" i="10"/>
  <c r="G6" i="10"/>
  <c r="F6" i="10"/>
  <c r="E6" i="10"/>
  <c r="D6" i="10"/>
  <c r="G5" i="10"/>
  <c r="F5" i="10"/>
  <c r="E5" i="10"/>
  <c r="G37" i="9"/>
  <c r="F37" i="9"/>
  <c r="E37" i="9"/>
  <c r="D37" i="9"/>
  <c r="G36" i="9"/>
  <c r="F36" i="9"/>
  <c r="E36" i="9"/>
  <c r="D36" i="9"/>
  <c r="G35" i="9"/>
  <c r="F35" i="9"/>
  <c r="E35" i="9"/>
  <c r="D35" i="9"/>
  <c r="G34" i="9"/>
  <c r="F34" i="9"/>
  <c r="E34" i="9"/>
  <c r="D34" i="9"/>
  <c r="G33" i="9"/>
  <c r="F33" i="9"/>
  <c r="E33" i="9"/>
  <c r="D33" i="9"/>
  <c r="G32" i="9"/>
  <c r="F32" i="9"/>
  <c r="E32" i="9"/>
  <c r="D32" i="9"/>
  <c r="G31" i="9"/>
  <c r="F31" i="9"/>
  <c r="E31" i="9"/>
  <c r="D31" i="9"/>
  <c r="G30" i="9"/>
  <c r="F30" i="9"/>
  <c r="E30" i="9"/>
  <c r="D30" i="9"/>
  <c r="G29" i="9"/>
  <c r="F29" i="9"/>
  <c r="E29" i="9"/>
  <c r="D29" i="9"/>
  <c r="G28" i="9"/>
  <c r="F28" i="9"/>
  <c r="E28" i="9"/>
  <c r="D28" i="9"/>
  <c r="G27" i="9"/>
  <c r="F27" i="9"/>
  <c r="E27" i="9"/>
  <c r="D27" i="9"/>
  <c r="G26" i="9"/>
  <c r="F26" i="9"/>
  <c r="E26" i="9"/>
  <c r="D26" i="9"/>
  <c r="G25" i="9"/>
  <c r="F25" i="9"/>
  <c r="E25" i="9"/>
  <c r="D25" i="9"/>
  <c r="G24" i="9"/>
  <c r="F24" i="9"/>
  <c r="E24" i="9"/>
  <c r="D24" i="9"/>
  <c r="G23" i="9"/>
  <c r="F23" i="9"/>
  <c r="E23" i="9"/>
  <c r="D23" i="9"/>
  <c r="G22" i="9"/>
  <c r="F22" i="9"/>
  <c r="E22" i="9"/>
  <c r="D22" i="9"/>
  <c r="G21" i="9"/>
  <c r="F21" i="9"/>
  <c r="E21" i="9"/>
  <c r="D21" i="9"/>
  <c r="G20" i="9"/>
  <c r="F20" i="9"/>
  <c r="E20" i="9"/>
  <c r="D20" i="9"/>
  <c r="G19" i="9"/>
  <c r="F19" i="9"/>
  <c r="E19" i="9"/>
  <c r="D19" i="9"/>
  <c r="G18" i="9"/>
  <c r="F18" i="9"/>
  <c r="E18" i="9"/>
  <c r="D18" i="9"/>
  <c r="G17" i="9"/>
  <c r="F17" i="9"/>
  <c r="E17" i="9"/>
  <c r="D17" i="9"/>
  <c r="G16" i="9"/>
  <c r="F16" i="9"/>
  <c r="E16" i="9"/>
  <c r="D16" i="9"/>
  <c r="G15" i="9"/>
  <c r="F15" i="9"/>
  <c r="E15" i="9"/>
  <c r="D15" i="9"/>
  <c r="G14" i="9"/>
  <c r="F14" i="9"/>
  <c r="E14" i="9"/>
  <c r="D14" i="9"/>
  <c r="G13" i="9"/>
  <c r="F13" i="9"/>
  <c r="E13" i="9"/>
  <c r="D13" i="9"/>
  <c r="G12" i="9"/>
  <c r="F12" i="9"/>
  <c r="E12" i="9"/>
  <c r="D12" i="9"/>
  <c r="G11" i="9"/>
  <c r="F11" i="9"/>
  <c r="E11" i="9"/>
  <c r="D11" i="9"/>
  <c r="G10" i="9"/>
  <c r="F10" i="9"/>
  <c r="E10" i="9"/>
  <c r="D10" i="9"/>
  <c r="G9" i="9"/>
  <c r="F9" i="9"/>
  <c r="E9" i="9"/>
  <c r="D9" i="9"/>
  <c r="G8" i="9"/>
  <c r="F8" i="9"/>
  <c r="E8" i="9"/>
  <c r="D8" i="9"/>
  <c r="G7" i="9"/>
  <c r="F7" i="9"/>
  <c r="E7" i="9"/>
  <c r="D7" i="9"/>
  <c r="G6" i="9"/>
  <c r="F6" i="9"/>
  <c r="E6" i="9"/>
  <c r="D6" i="9"/>
  <c r="G5" i="9"/>
  <c r="F5" i="9"/>
  <c r="E5" i="9"/>
  <c r="G37" i="8"/>
  <c r="F37" i="8"/>
  <c r="E37" i="8"/>
  <c r="D37" i="8"/>
  <c r="G36" i="8"/>
  <c r="F36" i="8"/>
  <c r="E36" i="8"/>
  <c r="D36" i="8"/>
  <c r="G35" i="8"/>
  <c r="F35" i="8"/>
  <c r="E35" i="8"/>
  <c r="D35" i="8"/>
  <c r="G34" i="8"/>
  <c r="F34" i="8"/>
  <c r="E34" i="8"/>
  <c r="D34" i="8"/>
  <c r="G33" i="8"/>
  <c r="F33" i="8"/>
  <c r="E33" i="8"/>
  <c r="D33" i="8"/>
  <c r="G32" i="8"/>
  <c r="F32" i="8"/>
  <c r="E32" i="8"/>
  <c r="D32" i="8"/>
  <c r="G31" i="8"/>
  <c r="F31" i="8"/>
  <c r="E31" i="8"/>
  <c r="D31" i="8"/>
  <c r="G30" i="8"/>
  <c r="F30" i="8"/>
  <c r="E30" i="8"/>
  <c r="D30" i="8"/>
  <c r="G29" i="8"/>
  <c r="F29" i="8"/>
  <c r="E29" i="8"/>
  <c r="D29" i="8"/>
  <c r="G28" i="8"/>
  <c r="F28" i="8"/>
  <c r="E28" i="8"/>
  <c r="D28" i="8"/>
  <c r="G27" i="8"/>
  <c r="F27" i="8"/>
  <c r="E27" i="8"/>
  <c r="D27" i="8"/>
  <c r="G26" i="8"/>
  <c r="F26" i="8"/>
  <c r="E26" i="8"/>
  <c r="D26" i="8"/>
  <c r="G25" i="8"/>
  <c r="F25" i="8"/>
  <c r="E25" i="8"/>
  <c r="D25" i="8"/>
  <c r="G24" i="8"/>
  <c r="F24" i="8"/>
  <c r="E24" i="8"/>
  <c r="D24" i="8"/>
  <c r="G23" i="8"/>
  <c r="F23" i="8"/>
  <c r="E23" i="8"/>
  <c r="D23" i="8"/>
  <c r="G22" i="8"/>
  <c r="F22" i="8"/>
  <c r="E22" i="8"/>
  <c r="D22" i="8"/>
  <c r="G21" i="8"/>
  <c r="F21" i="8"/>
  <c r="E21" i="8"/>
  <c r="D21" i="8"/>
  <c r="G20" i="8"/>
  <c r="F20" i="8"/>
  <c r="E20" i="8"/>
  <c r="D20" i="8"/>
  <c r="G19" i="8"/>
  <c r="F19" i="8"/>
  <c r="E19" i="8"/>
  <c r="D19" i="8"/>
  <c r="G18" i="8"/>
  <c r="F18" i="8"/>
  <c r="E18" i="8"/>
  <c r="D18" i="8"/>
  <c r="G17" i="8"/>
  <c r="F17" i="8"/>
  <c r="E17" i="8"/>
  <c r="D17" i="8"/>
  <c r="G16" i="8"/>
  <c r="F16" i="8"/>
  <c r="E16" i="8"/>
  <c r="D16" i="8"/>
  <c r="G15" i="8"/>
  <c r="F15" i="8"/>
  <c r="E15" i="8"/>
  <c r="D15" i="8"/>
  <c r="G14" i="8"/>
  <c r="F14" i="8"/>
  <c r="E14" i="8"/>
  <c r="D14" i="8"/>
  <c r="G13" i="8"/>
  <c r="F13" i="8"/>
  <c r="E13" i="8"/>
  <c r="D13" i="8"/>
  <c r="G12" i="8"/>
  <c r="F12" i="8"/>
  <c r="E12" i="8"/>
  <c r="D12" i="8"/>
  <c r="G11" i="8"/>
  <c r="F11" i="8"/>
  <c r="E11" i="8"/>
  <c r="D11" i="8"/>
  <c r="G10" i="8"/>
  <c r="F10" i="8"/>
  <c r="E10" i="8"/>
  <c r="D10" i="8"/>
  <c r="G9" i="8"/>
  <c r="F9" i="8"/>
  <c r="E9" i="8"/>
  <c r="D9" i="8"/>
  <c r="G8" i="8"/>
  <c r="F8" i="8"/>
  <c r="E8" i="8"/>
  <c r="D8" i="8"/>
  <c r="G7" i="8"/>
  <c r="F7" i="8"/>
  <c r="E7" i="8"/>
  <c r="D7" i="8"/>
  <c r="G6" i="8"/>
  <c r="F6" i="8"/>
  <c r="E6" i="8"/>
  <c r="D6" i="8"/>
  <c r="G5" i="8"/>
  <c r="F5" i="8"/>
  <c r="E5" i="8"/>
  <c r="G37" i="7"/>
  <c r="F37" i="7"/>
  <c r="E37" i="7"/>
  <c r="D37" i="7"/>
  <c r="G36" i="7"/>
  <c r="F36" i="7"/>
  <c r="E36" i="7"/>
  <c r="D36" i="7"/>
  <c r="G35" i="7"/>
  <c r="F35" i="7"/>
  <c r="E35" i="7"/>
  <c r="D35" i="7"/>
  <c r="G34" i="7"/>
  <c r="F34" i="7"/>
  <c r="E34" i="7"/>
  <c r="D34" i="7"/>
  <c r="G33" i="7"/>
  <c r="F33" i="7"/>
  <c r="E33" i="7"/>
  <c r="D33" i="7"/>
  <c r="G32" i="7"/>
  <c r="F32" i="7"/>
  <c r="E32" i="7"/>
  <c r="D32" i="7"/>
  <c r="G31" i="7"/>
  <c r="F31" i="7"/>
  <c r="E31" i="7"/>
  <c r="D31" i="7"/>
  <c r="G30" i="7"/>
  <c r="F30" i="7"/>
  <c r="E30" i="7"/>
  <c r="D30" i="7"/>
  <c r="G29" i="7"/>
  <c r="F29" i="7"/>
  <c r="E29" i="7"/>
  <c r="D29" i="7"/>
  <c r="G28" i="7"/>
  <c r="F28" i="7"/>
  <c r="E28" i="7"/>
  <c r="D28" i="7"/>
  <c r="G27" i="7"/>
  <c r="F27" i="7"/>
  <c r="E27" i="7"/>
  <c r="D27" i="7"/>
  <c r="G26" i="7"/>
  <c r="F26" i="7"/>
  <c r="E26" i="7"/>
  <c r="D26" i="7"/>
  <c r="G25" i="7"/>
  <c r="F25" i="7"/>
  <c r="E25" i="7"/>
  <c r="D25" i="7"/>
  <c r="G24" i="7"/>
  <c r="F24" i="7"/>
  <c r="E24" i="7"/>
  <c r="D24" i="7"/>
  <c r="G23" i="7"/>
  <c r="F23" i="7"/>
  <c r="E23" i="7"/>
  <c r="D23" i="7"/>
  <c r="G22" i="7"/>
  <c r="F22" i="7"/>
  <c r="E22" i="7"/>
  <c r="D22" i="7"/>
  <c r="G21" i="7"/>
  <c r="F21" i="7"/>
  <c r="E21" i="7"/>
  <c r="D21" i="7"/>
  <c r="G20" i="7"/>
  <c r="F20" i="7"/>
  <c r="E20" i="7"/>
  <c r="D20" i="7"/>
  <c r="G19" i="7"/>
  <c r="F19" i="7"/>
  <c r="E19" i="7"/>
  <c r="D19" i="7"/>
  <c r="G18" i="7"/>
  <c r="F18" i="7"/>
  <c r="E18" i="7"/>
  <c r="D18" i="7"/>
  <c r="G17" i="7"/>
  <c r="F17" i="7"/>
  <c r="E17" i="7"/>
  <c r="D17" i="7"/>
  <c r="G16" i="7"/>
  <c r="F16" i="7"/>
  <c r="E16" i="7"/>
  <c r="D16" i="7"/>
  <c r="G15" i="7"/>
  <c r="F15" i="7"/>
  <c r="E15" i="7"/>
  <c r="D15" i="7"/>
  <c r="G14" i="7"/>
  <c r="F14" i="7"/>
  <c r="E14" i="7"/>
  <c r="D14" i="7"/>
  <c r="G13" i="7"/>
  <c r="F13" i="7"/>
  <c r="E13" i="7"/>
  <c r="D13" i="7"/>
  <c r="G12" i="7"/>
  <c r="F12" i="7"/>
  <c r="E12" i="7"/>
  <c r="D12" i="7"/>
  <c r="G11" i="7"/>
  <c r="F11" i="7"/>
  <c r="E11" i="7"/>
  <c r="D11" i="7"/>
  <c r="G10" i="7"/>
  <c r="F10" i="7"/>
  <c r="E10" i="7"/>
  <c r="D10" i="7"/>
  <c r="G9" i="7"/>
  <c r="F9" i="7"/>
  <c r="E9" i="7"/>
  <c r="D9" i="7"/>
  <c r="G8" i="7"/>
  <c r="F8" i="7"/>
  <c r="E8" i="7"/>
  <c r="D8" i="7"/>
  <c r="G7" i="7"/>
  <c r="F7" i="7"/>
  <c r="E7" i="7"/>
  <c r="D7" i="7"/>
  <c r="G6" i="7"/>
  <c r="F6" i="7"/>
  <c r="E6" i="7"/>
  <c r="D6" i="7"/>
  <c r="G5" i="7"/>
  <c r="F5" i="7"/>
  <c r="E5" i="7"/>
  <c r="G37" i="6"/>
  <c r="F37" i="6"/>
  <c r="E37" i="6"/>
  <c r="D37" i="6"/>
  <c r="G36" i="6"/>
  <c r="F36" i="6"/>
  <c r="E36" i="6"/>
  <c r="D36" i="6"/>
  <c r="G35" i="6"/>
  <c r="F35" i="6"/>
  <c r="E35" i="6"/>
  <c r="D35" i="6"/>
  <c r="G34" i="6"/>
  <c r="F34" i="6"/>
  <c r="E34" i="6"/>
  <c r="D34" i="6"/>
  <c r="G33" i="6"/>
  <c r="F33" i="6"/>
  <c r="E33" i="6"/>
  <c r="D33" i="6"/>
  <c r="G32" i="6"/>
  <c r="F32" i="6"/>
  <c r="E32" i="6"/>
  <c r="D32" i="6"/>
  <c r="G31" i="6"/>
  <c r="F31" i="6"/>
  <c r="E31" i="6"/>
  <c r="D31" i="6"/>
  <c r="G30" i="6"/>
  <c r="F30" i="6"/>
  <c r="E30" i="6"/>
  <c r="D30" i="6"/>
  <c r="G29" i="6"/>
  <c r="F29" i="6"/>
  <c r="E29" i="6"/>
  <c r="D29" i="6"/>
  <c r="G28" i="6"/>
  <c r="F28" i="6"/>
  <c r="E28" i="6"/>
  <c r="D28" i="6"/>
  <c r="G27" i="6"/>
  <c r="F27" i="6"/>
  <c r="E27" i="6"/>
  <c r="D27" i="6"/>
  <c r="G26" i="6"/>
  <c r="F26" i="6"/>
  <c r="E26" i="6"/>
  <c r="D26" i="6"/>
  <c r="G25" i="6"/>
  <c r="F25" i="6"/>
  <c r="E25" i="6"/>
  <c r="D25" i="6"/>
  <c r="G24" i="6"/>
  <c r="F24" i="6"/>
  <c r="E24" i="6"/>
  <c r="D24" i="6"/>
  <c r="G23" i="6"/>
  <c r="F23" i="6"/>
  <c r="E23" i="6"/>
  <c r="D23" i="6"/>
  <c r="G22" i="6"/>
  <c r="F22" i="6"/>
  <c r="E22" i="6"/>
  <c r="D22" i="6"/>
  <c r="G21" i="6"/>
  <c r="F21" i="6"/>
  <c r="E21" i="6"/>
  <c r="D21" i="6"/>
  <c r="G20" i="6"/>
  <c r="F20" i="6"/>
  <c r="E20" i="6"/>
  <c r="D20" i="6"/>
  <c r="G19" i="6"/>
  <c r="F19" i="6"/>
  <c r="E19" i="6"/>
  <c r="D19" i="6"/>
  <c r="G18" i="6"/>
  <c r="F18" i="6"/>
  <c r="E18" i="6"/>
  <c r="D18" i="6"/>
  <c r="G17" i="6"/>
  <c r="F17" i="6"/>
  <c r="E17" i="6"/>
  <c r="D17" i="6"/>
  <c r="G16" i="6"/>
  <c r="F16" i="6"/>
  <c r="E16" i="6"/>
  <c r="D16" i="6"/>
  <c r="G15" i="6"/>
  <c r="F15" i="6"/>
  <c r="E15" i="6"/>
  <c r="D15" i="6"/>
  <c r="G14" i="6"/>
  <c r="F14" i="6"/>
  <c r="E14" i="6"/>
  <c r="D14" i="6"/>
  <c r="G13" i="6"/>
  <c r="F13" i="6"/>
  <c r="E13" i="6"/>
  <c r="D13" i="6"/>
  <c r="G12" i="6"/>
  <c r="F12" i="6"/>
  <c r="E12" i="6"/>
  <c r="D12" i="6"/>
  <c r="G11" i="6"/>
  <c r="F11" i="6"/>
  <c r="E11" i="6"/>
  <c r="D11" i="6"/>
  <c r="G10" i="6"/>
  <c r="F10" i="6"/>
  <c r="E10" i="6"/>
  <c r="D10" i="6"/>
  <c r="G9" i="6"/>
  <c r="F9" i="6"/>
  <c r="E9" i="6"/>
  <c r="D9" i="6"/>
  <c r="G8" i="6"/>
  <c r="F8" i="6"/>
  <c r="E8" i="6"/>
  <c r="D8" i="6"/>
  <c r="G7" i="6"/>
  <c r="F7" i="6"/>
  <c r="E7" i="6"/>
  <c r="D7" i="6"/>
  <c r="G6" i="6"/>
  <c r="F6" i="6"/>
  <c r="E6" i="6"/>
  <c r="D6" i="6"/>
  <c r="G5" i="6"/>
  <c r="F5" i="6"/>
  <c r="E5" i="6"/>
  <c r="G37" i="5"/>
  <c r="F37" i="5"/>
  <c r="E37" i="5"/>
  <c r="D37" i="5"/>
  <c r="G36" i="5"/>
  <c r="F36" i="5"/>
  <c r="E36" i="5"/>
  <c r="D36" i="5"/>
  <c r="G35" i="5"/>
  <c r="F35" i="5"/>
  <c r="E35" i="5"/>
  <c r="D35" i="5"/>
  <c r="G34" i="5"/>
  <c r="F34" i="5"/>
  <c r="E34" i="5"/>
  <c r="D34" i="5"/>
  <c r="G33" i="5"/>
  <c r="F33" i="5"/>
  <c r="E33" i="5"/>
  <c r="D33" i="5"/>
  <c r="G32" i="5"/>
  <c r="F32" i="5"/>
  <c r="E32" i="5"/>
  <c r="D32" i="5"/>
  <c r="G31" i="5"/>
  <c r="F31" i="5"/>
  <c r="E31" i="5"/>
  <c r="D31" i="5"/>
  <c r="G30" i="5"/>
  <c r="F30" i="5"/>
  <c r="E30" i="5"/>
  <c r="D30" i="5"/>
  <c r="G29" i="5"/>
  <c r="F29" i="5"/>
  <c r="E29" i="5"/>
  <c r="D29" i="5"/>
  <c r="G28" i="5"/>
  <c r="F28" i="5"/>
  <c r="E28" i="5"/>
  <c r="D28" i="5"/>
  <c r="G27" i="5"/>
  <c r="F27" i="5"/>
  <c r="E27" i="5"/>
  <c r="D27" i="5"/>
  <c r="G26" i="5"/>
  <c r="F26" i="5"/>
  <c r="E26" i="5"/>
  <c r="D26" i="5"/>
  <c r="G25" i="5"/>
  <c r="F25" i="5"/>
  <c r="E25" i="5"/>
  <c r="D25" i="5"/>
  <c r="G24" i="5"/>
  <c r="F24" i="5"/>
  <c r="E24" i="5"/>
  <c r="D24" i="5"/>
  <c r="G23" i="5"/>
  <c r="F23" i="5"/>
  <c r="E23" i="5"/>
  <c r="D23" i="5"/>
  <c r="G22" i="5"/>
  <c r="F22" i="5"/>
  <c r="E22" i="5"/>
  <c r="D22" i="5"/>
  <c r="G21" i="5"/>
  <c r="F21" i="5"/>
  <c r="E21" i="5"/>
  <c r="D21" i="5"/>
  <c r="G20" i="5"/>
  <c r="F20" i="5"/>
  <c r="E20" i="5"/>
  <c r="D20" i="5"/>
  <c r="G19" i="5"/>
  <c r="F19" i="5"/>
  <c r="E19" i="5"/>
  <c r="D19" i="5"/>
  <c r="G18" i="5"/>
  <c r="F18" i="5"/>
  <c r="E18" i="5"/>
  <c r="D18" i="5"/>
  <c r="G17" i="5"/>
  <c r="F17" i="5"/>
  <c r="E17" i="5"/>
  <c r="D17" i="5"/>
  <c r="G16" i="5"/>
  <c r="F16" i="5"/>
  <c r="E16" i="5"/>
  <c r="D16" i="5"/>
  <c r="G15" i="5"/>
  <c r="F15" i="5"/>
  <c r="E15" i="5"/>
  <c r="D15" i="5"/>
  <c r="G14" i="5"/>
  <c r="F14" i="5"/>
  <c r="E14" i="5"/>
  <c r="D14" i="5"/>
  <c r="G13" i="5"/>
  <c r="F13" i="5"/>
  <c r="E13" i="5"/>
  <c r="D13" i="5"/>
  <c r="G12" i="5"/>
  <c r="F12" i="5"/>
  <c r="E12" i="5"/>
  <c r="D12" i="5"/>
  <c r="G11" i="5"/>
  <c r="F11" i="5"/>
  <c r="E11" i="5"/>
  <c r="D11" i="5"/>
  <c r="G10" i="5"/>
  <c r="F10" i="5"/>
  <c r="E10" i="5"/>
  <c r="D10" i="5"/>
  <c r="G9" i="5"/>
  <c r="F9" i="5"/>
  <c r="E9" i="5"/>
  <c r="D9" i="5"/>
  <c r="G8" i="5"/>
  <c r="F8" i="5"/>
  <c r="E8" i="5"/>
  <c r="D8" i="5"/>
  <c r="G7" i="5"/>
  <c r="F7" i="5"/>
  <c r="E7" i="5"/>
  <c r="D7" i="5"/>
  <c r="G6" i="5"/>
  <c r="F6" i="5"/>
  <c r="E6" i="5"/>
  <c r="D6" i="5"/>
  <c r="G5" i="5"/>
  <c r="F5" i="5"/>
  <c r="E5" i="5"/>
  <c r="G37" i="4"/>
  <c r="F37" i="4"/>
  <c r="E37" i="4"/>
  <c r="D37" i="4"/>
  <c r="G36" i="4"/>
  <c r="F36" i="4"/>
  <c r="E36" i="4"/>
  <c r="D36" i="4"/>
  <c r="G35" i="4"/>
  <c r="F35" i="4"/>
  <c r="E35" i="4"/>
  <c r="D35" i="4"/>
  <c r="G34" i="4"/>
  <c r="F34" i="4"/>
  <c r="E34" i="4"/>
  <c r="D34" i="4"/>
  <c r="G33" i="4"/>
  <c r="F33" i="4"/>
  <c r="E33" i="4"/>
  <c r="D33" i="4"/>
  <c r="G32" i="4"/>
  <c r="F32" i="4"/>
  <c r="E32" i="4"/>
  <c r="D32" i="4"/>
  <c r="G31" i="4"/>
  <c r="F31" i="4"/>
  <c r="E31" i="4"/>
  <c r="D31" i="4"/>
  <c r="G30" i="4"/>
  <c r="F30" i="4"/>
  <c r="E30" i="4"/>
  <c r="D30" i="4"/>
  <c r="G29" i="4"/>
  <c r="F29" i="4"/>
  <c r="E29" i="4"/>
  <c r="D29" i="4"/>
  <c r="G28" i="4"/>
  <c r="F28" i="4"/>
  <c r="E28" i="4"/>
  <c r="D28" i="4"/>
  <c r="G27" i="4"/>
  <c r="F27" i="4"/>
  <c r="E27" i="4"/>
  <c r="D27" i="4"/>
  <c r="G26" i="4"/>
  <c r="F26" i="4"/>
  <c r="E26" i="4"/>
  <c r="D26" i="4"/>
  <c r="G25" i="4"/>
  <c r="F25" i="4"/>
  <c r="E25" i="4"/>
  <c r="D25" i="4"/>
  <c r="G24" i="4"/>
  <c r="F24" i="4"/>
  <c r="E24" i="4"/>
  <c r="D24" i="4"/>
  <c r="G23" i="4"/>
  <c r="F23" i="4"/>
  <c r="E23" i="4"/>
  <c r="D23" i="4"/>
  <c r="G22" i="4"/>
  <c r="F22" i="4"/>
  <c r="E22" i="4"/>
  <c r="D22" i="4"/>
  <c r="G21" i="4"/>
  <c r="F21" i="4"/>
  <c r="E21" i="4"/>
  <c r="D21" i="4"/>
  <c r="G20" i="4"/>
  <c r="F20" i="4"/>
  <c r="E20" i="4"/>
  <c r="D20" i="4"/>
  <c r="G19" i="4"/>
  <c r="F19" i="4"/>
  <c r="E19" i="4"/>
  <c r="D19" i="4"/>
  <c r="G18" i="4"/>
  <c r="F18" i="4"/>
  <c r="E18" i="4"/>
  <c r="D18" i="4"/>
  <c r="G17" i="4"/>
  <c r="F17" i="4"/>
  <c r="E17" i="4"/>
  <c r="D17" i="4"/>
  <c r="G16" i="4"/>
  <c r="F16" i="4"/>
  <c r="E16" i="4"/>
  <c r="D16" i="4"/>
  <c r="G15" i="4"/>
  <c r="F15" i="4"/>
  <c r="E15" i="4"/>
  <c r="D15" i="4"/>
  <c r="G14" i="4"/>
  <c r="F14" i="4"/>
  <c r="E14" i="4"/>
  <c r="D14" i="4"/>
  <c r="G13" i="4"/>
  <c r="F13" i="4"/>
  <c r="E13" i="4"/>
  <c r="D13" i="4"/>
  <c r="G12" i="4"/>
  <c r="F12" i="4"/>
  <c r="E12" i="4"/>
  <c r="D12" i="4"/>
  <c r="G11" i="4"/>
  <c r="F11" i="4"/>
  <c r="E11" i="4"/>
  <c r="D11" i="4"/>
  <c r="G10" i="4"/>
  <c r="F10" i="4"/>
  <c r="E10" i="4"/>
  <c r="D10" i="4"/>
  <c r="G9" i="4"/>
  <c r="F9" i="4"/>
  <c r="E9" i="4"/>
  <c r="D9" i="4"/>
  <c r="G8" i="4"/>
  <c r="F8" i="4"/>
  <c r="E8" i="4"/>
  <c r="D8" i="4"/>
  <c r="G7" i="4"/>
  <c r="F7" i="4"/>
  <c r="E7" i="4"/>
  <c r="D7" i="4"/>
  <c r="G6" i="4"/>
  <c r="F6" i="4"/>
  <c r="E6" i="4"/>
  <c r="D6" i="4"/>
  <c r="G5" i="4"/>
  <c r="F5" i="4"/>
  <c r="E5" i="4"/>
  <c r="G37" i="3"/>
  <c r="F37" i="3"/>
  <c r="E37" i="3"/>
  <c r="D37" i="3"/>
  <c r="G36" i="3"/>
  <c r="F36" i="3"/>
  <c r="E36" i="3"/>
  <c r="D36" i="3"/>
  <c r="G35" i="3"/>
  <c r="F35" i="3"/>
  <c r="E35" i="3"/>
  <c r="D35" i="3"/>
  <c r="G34" i="3"/>
  <c r="F34" i="3"/>
  <c r="E34" i="3"/>
  <c r="D34" i="3"/>
  <c r="G33" i="3"/>
  <c r="F33" i="3"/>
  <c r="E33" i="3"/>
  <c r="D33" i="3"/>
  <c r="G32" i="3"/>
  <c r="F32" i="3"/>
  <c r="E32" i="3"/>
  <c r="D32" i="3"/>
  <c r="G31" i="3"/>
  <c r="F31" i="3"/>
  <c r="E31" i="3"/>
  <c r="D31" i="3"/>
  <c r="G30" i="3"/>
  <c r="F30" i="3"/>
  <c r="E30" i="3"/>
  <c r="D30" i="3"/>
  <c r="G29" i="3"/>
  <c r="F29" i="3"/>
  <c r="E29" i="3"/>
  <c r="D29" i="3"/>
  <c r="G28" i="3"/>
  <c r="F28" i="3"/>
  <c r="E28" i="3"/>
  <c r="D28" i="3"/>
  <c r="G27" i="3"/>
  <c r="F27" i="3"/>
  <c r="E27" i="3"/>
  <c r="D27" i="3"/>
  <c r="G26" i="3"/>
  <c r="F26" i="3"/>
  <c r="E26" i="3"/>
  <c r="D26" i="3"/>
  <c r="G25" i="3"/>
  <c r="F25" i="3"/>
  <c r="E25" i="3"/>
  <c r="D25" i="3"/>
  <c r="G24" i="3"/>
  <c r="F24" i="3"/>
  <c r="E24" i="3"/>
  <c r="D24" i="3"/>
  <c r="G23" i="3"/>
  <c r="F23" i="3"/>
  <c r="E23" i="3"/>
  <c r="D23" i="3"/>
  <c r="G22" i="3"/>
  <c r="F22" i="3"/>
  <c r="E22" i="3"/>
  <c r="D22" i="3"/>
  <c r="G21" i="3"/>
  <c r="F21" i="3"/>
  <c r="E21" i="3"/>
  <c r="D21" i="3"/>
  <c r="G20" i="3"/>
  <c r="F20" i="3"/>
  <c r="E20" i="3"/>
  <c r="D20" i="3"/>
  <c r="G19" i="3"/>
  <c r="F19" i="3"/>
  <c r="E19" i="3"/>
  <c r="D19" i="3"/>
  <c r="G18" i="3"/>
  <c r="F18" i="3"/>
  <c r="E18" i="3"/>
  <c r="D18" i="3"/>
  <c r="G17" i="3"/>
  <c r="F17" i="3"/>
  <c r="E17" i="3"/>
  <c r="D17" i="3"/>
  <c r="G16" i="3"/>
  <c r="F16" i="3"/>
  <c r="E16" i="3"/>
  <c r="D16" i="3"/>
  <c r="G15" i="3"/>
  <c r="F15" i="3"/>
  <c r="E15" i="3"/>
  <c r="D15" i="3"/>
  <c r="G14" i="3"/>
  <c r="F14" i="3"/>
  <c r="E14" i="3"/>
  <c r="D14" i="3"/>
  <c r="G13" i="3"/>
  <c r="F13" i="3"/>
  <c r="E13" i="3"/>
  <c r="D13" i="3"/>
  <c r="G12" i="3"/>
  <c r="F12" i="3"/>
  <c r="E12" i="3"/>
  <c r="D12" i="3"/>
  <c r="G11" i="3"/>
  <c r="F11" i="3"/>
  <c r="E11" i="3"/>
  <c r="D11" i="3"/>
  <c r="G10" i="3"/>
  <c r="F10" i="3"/>
  <c r="E10" i="3"/>
  <c r="D10" i="3"/>
  <c r="G9" i="3"/>
  <c r="F9" i="3"/>
  <c r="E9" i="3"/>
  <c r="D9" i="3"/>
  <c r="G8" i="3"/>
  <c r="F8" i="3"/>
  <c r="E8" i="3"/>
  <c r="D8" i="3"/>
  <c r="G7" i="3"/>
  <c r="F7" i="3"/>
  <c r="E7" i="3"/>
  <c r="D7" i="3"/>
  <c r="G6" i="3"/>
  <c r="F6" i="3"/>
  <c r="E6" i="3"/>
  <c r="D6" i="3"/>
  <c r="G5" i="3"/>
  <c r="F5" i="3"/>
  <c r="E5" i="3"/>
  <c r="G6" i="13"/>
  <c r="F38" i="4" l="1"/>
  <c r="D5" i="4"/>
  <c r="F38" i="5"/>
  <c r="D5" i="5"/>
  <c r="F38" i="6"/>
  <c r="D5" i="6"/>
  <c r="F38" i="7"/>
  <c r="D5" i="7"/>
  <c r="G38" i="8"/>
  <c r="D5" i="8"/>
  <c r="G38" i="9"/>
  <c r="D5" i="9"/>
  <c r="F38" i="10"/>
  <c r="D5" i="10"/>
  <c r="G38" i="3"/>
  <c r="D5" i="3"/>
  <c r="G38" i="10"/>
  <c r="E38" i="9"/>
  <c r="F38" i="9"/>
  <c r="E38" i="8"/>
  <c r="F38" i="8"/>
  <c r="G38" i="7"/>
  <c r="E38" i="7"/>
  <c r="G38" i="6"/>
  <c r="E38" i="6"/>
  <c r="G38" i="5"/>
  <c r="E38" i="5"/>
  <c r="G38" i="4"/>
  <c r="E38" i="4"/>
  <c r="E38" i="10" l="1"/>
  <c r="E38" i="3"/>
  <c r="F38" i="3"/>
  <c r="E6" i="1"/>
  <c r="F6" i="1"/>
  <c r="G6" i="1"/>
  <c r="E7" i="1"/>
  <c r="F7" i="1"/>
  <c r="G7" i="1"/>
  <c r="E8" i="1"/>
  <c r="F8" i="1"/>
  <c r="G8" i="1"/>
  <c r="E9" i="1"/>
  <c r="F9" i="1"/>
  <c r="G9" i="1"/>
  <c r="E10" i="1"/>
  <c r="F10" i="1"/>
  <c r="G10" i="1"/>
  <c r="E11" i="1"/>
  <c r="F11" i="1"/>
  <c r="G11" i="1"/>
  <c r="E12" i="1"/>
  <c r="F12" i="1"/>
  <c r="G12" i="1"/>
  <c r="E13" i="1"/>
  <c r="F13" i="1"/>
  <c r="G13" i="1"/>
  <c r="E14" i="1"/>
  <c r="F14" i="1"/>
  <c r="G14" i="1"/>
  <c r="E15" i="1"/>
  <c r="F15" i="1"/>
  <c r="G15" i="1"/>
  <c r="E16" i="1"/>
  <c r="F16" i="1"/>
  <c r="G16" i="1"/>
  <c r="E17" i="1"/>
  <c r="F17" i="1"/>
  <c r="G17" i="1"/>
  <c r="E18" i="1"/>
  <c r="F18" i="1"/>
  <c r="G18" i="1"/>
  <c r="E19" i="1"/>
  <c r="F19" i="1"/>
  <c r="G19" i="1"/>
  <c r="E20" i="1"/>
  <c r="F20" i="1"/>
  <c r="G20" i="1"/>
  <c r="E21" i="1"/>
  <c r="F21" i="1"/>
  <c r="G21" i="1"/>
  <c r="E22" i="1"/>
  <c r="F22" i="1"/>
  <c r="G22" i="1"/>
  <c r="E23" i="1"/>
  <c r="F23" i="1"/>
  <c r="G23" i="1"/>
  <c r="E24" i="1"/>
  <c r="F24" i="1"/>
  <c r="G24" i="1"/>
  <c r="E25" i="1"/>
  <c r="F25" i="1"/>
  <c r="G25" i="1"/>
  <c r="E26" i="1"/>
  <c r="F26" i="1"/>
  <c r="G26" i="1"/>
  <c r="E27" i="1"/>
  <c r="F27" i="1"/>
  <c r="G27" i="1"/>
  <c r="E28" i="1"/>
  <c r="F28" i="1"/>
  <c r="G28" i="1"/>
  <c r="E29" i="1"/>
  <c r="F29" i="1"/>
  <c r="G29" i="1"/>
  <c r="E30" i="1"/>
  <c r="F30" i="1"/>
  <c r="G30" i="1"/>
  <c r="E31" i="1"/>
  <c r="F31" i="1"/>
  <c r="G31" i="1"/>
  <c r="E32" i="1"/>
  <c r="F32" i="1"/>
  <c r="G32" i="1"/>
  <c r="E33" i="1"/>
  <c r="F33" i="1"/>
  <c r="G33" i="1"/>
  <c r="E34" i="1"/>
  <c r="F34" i="1"/>
  <c r="G34" i="1"/>
  <c r="E35" i="1"/>
  <c r="F35" i="1"/>
  <c r="G35" i="1"/>
  <c r="E36" i="1"/>
  <c r="F36" i="1"/>
  <c r="G36" i="1"/>
  <c r="E37" i="1"/>
  <c r="F37" i="1"/>
  <c r="G37" i="1"/>
  <c r="G5" i="1"/>
  <c r="F5" i="1"/>
  <c r="E5" i="1" l="1"/>
  <c r="D2" i="13" l="1"/>
  <c r="B10" i="12" l="1"/>
  <c r="B9" i="12"/>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5" i="1"/>
  <c r="B11" i="12" l="1"/>
  <c r="B8" i="12"/>
  <c r="B7" i="12"/>
  <c r="B6" i="12"/>
  <c r="B5" i="12"/>
  <c r="D5" i="12"/>
  <c r="E4" i="12"/>
  <c r="D6" i="12"/>
  <c r="B4" i="12"/>
  <c r="C39" i="1"/>
  <c r="E38" i="1" s="1"/>
  <c r="C3" i="12" s="1"/>
  <c r="C38" i="1"/>
  <c r="B3" i="12" s="1"/>
  <c r="E11" i="12" l="1"/>
  <c r="D11" i="12"/>
  <c r="C11" i="12"/>
  <c r="E10" i="12"/>
  <c r="D10" i="12"/>
  <c r="C10" i="12"/>
  <c r="E9" i="12"/>
  <c r="D9" i="12"/>
  <c r="C9" i="12"/>
  <c r="E8" i="12"/>
  <c r="D8" i="12"/>
  <c r="C8" i="12"/>
  <c r="D7" i="12"/>
  <c r="C7" i="12"/>
  <c r="E7" i="12"/>
  <c r="E6" i="12"/>
  <c r="C6" i="12"/>
  <c r="E5" i="12"/>
  <c r="C5" i="12"/>
  <c r="D4" i="12"/>
  <c r="C4" i="12"/>
  <c r="B2" i="12"/>
  <c r="F7" i="13" s="1"/>
  <c r="F38" i="1"/>
  <c r="D3" i="12" s="1"/>
  <c r="G38" i="1"/>
  <c r="E3" i="12" s="1"/>
  <c r="D2" i="12" l="1"/>
  <c r="I7" i="13" s="1"/>
  <c r="C2" i="12"/>
  <c r="H7" i="13" s="1"/>
  <c r="E2" i="12"/>
  <c r="J7" i="13" s="1"/>
  <c r="H8" i="13"/>
  <c r="I6" i="13"/>
  <c r="J8" i="13"/>
  <c r="H6" i="13"/>
  <c r="E6" i="13"/>
  <c r="F8" i="13"/>
  <c r="F6" i="13"/>
  <c r="D6" i="13"/>
  <c r="I8" i="13"/>
  <c r="J6" i="13"/>
</calcChain>
</file>

<file path=xl/sharedStrings.xml><?xml version="1.0" encoding="utf-8"?>
<sst xmlns="http://schemas.openxmlformats.org/spreadsheetml/2006/main" count="1169" uniqueCount="167">
  <si>
    <t>Question</t>
  </si>
  <si>
    <t>1.a</t>
  </si>
  <si>
    <t>1.c</t>
  </si>
  <si>
    <t>2.a</t>
  </si>
  <si>
    <t>2.b</t>
  </si>
  <si>
    <t>2.c</t>
  </si>
  <si>
    <t>3.b.i</t>
  </si>
  <si>
    <t>3.b.ii</t>
  </si>
  <si>
    <t>3.c</t>
  </si>
  <si>
    <t>4.a</t>
  </si>
  <si>
    <t>4.b</t>
  </si>
  <si>
    <t>5.a</t>
  </si>
  <si>
    <t>5.b</t>
  </si>
  <si>
    <t>5.c</t>
  </si>
  <si>
    <t>7.c</t>
  </si>
  <si>
    <t>9.b</t>
  </si>
  <si>
    <t>Marks</t>
  </si>
  <si>
    <t>Curriculum reference</t>
  </si>
  <si>
    <t>WSB6</t>
  </si>
  <si>
    <t>WSB7</t>
  </si>
  <si>
    <t>WSC12</t>
  </si>
  <si>
    <t>WSB5</t>
  </si>
  <si>
    <t>WSB6 | WSB8</t>
  </si>
  <si>
    <t>WSB8</t>
  </si>
  <si>
    <t>BA3.10</t>
  </si>
  <si>
    <t>WSC10 | WSC12</t>
  </si>
  <si>
    <t>WSC10</t>
  </si>
  <si>
    <t>BA3.12</t>
  </si>
  <si>
    <t>Student Surname</t>
  </si>
  <si>
    <t>Student first name</t>
  </si>
  <si>
    <t>Scientific attitudes</t>
  </si>
  <si>
    <t>Experimental skills &amp; investigations</t>
  </si>
  <si>
    <t>Total Mark</t>
  </si>
  <si>
    <t>Ready for GCSE?</t>
  </si>
  <si>
    <t>Lookup tables. Please do not change.</t>
  </si>
  <si>
    <t>Ready for GCSE Mark</t>
  </si>
  <si>
    <t>Class:</t>
  </si>
  <si>
    <t>Teacher:</t>
  </si>
  <si>
    <t>Class 1</t>
  </si>
  <si>
    <t>Class 2</t>
  </si>
  <si>
    <t>Class 3</t>
  </si>
  <si>
    <t>Class 4</t>
  </si>
  <si>
    <t>Class 5</t>
  </si>
  <si>
    <t>Class 6</t>
  </si>
  <si>
    <t>Class 7</t>
  </si>
  <si>
    <t>Class 8</t>
  </si>
  <si>
    <t>Class 9</t>
  </si>
  <si>
    <t>Averages</t>
  </si>
  <si>
    <t>Pretest group</t>
  </si>
  <si>
    <t>Average mark</t>
  </si>
  <si>
    <t>Average WSA</t>
  </si>
  <si>
    <t>Average WSB</t>
  </si>
  <si>
    <t>Average WSC</t>
  </si>
  <si>
    <t>Class averages</t>
  </si>
  <si>
    <t>School average</t>
  </si>
  <si>
    <t>Number of results</t>
  </si>
  <si>
    <t>Analysis and evaluation</t>
  </si>
  <si>
    <t>Choose class</t>
  </si>
  <si>
    <t>Cloose student</t>
  </si>
  <si>
    <t>Ready to progress?</t>
  </si>
  <si>
    <t>Class average</t>
  </si>
  <si>
    <t>Pre-test average</t>
  </si>
  <si>
    <t>1.b</t>
  </si>
  <si>
    <t>1.d.i</t>
  </si>
  <si>
    <t>1.d.ii</t>
  </si>
  <si>
    <t>1.e</t>
  </si>
  <si>
    <t>2.d</t>
  </si>
  <si>
    <t>3.a.i</t>
  </si>
  <si>
    <t>3.a.ii</t>
  </si>
  <si>
    <t>3.d</t>
  </si>
  <si>
    <t>4.c.i</t>
  </si>
  <si>
    <t>4.c.ii</t>
  </si>
  <si>
    <t>5.d.i</t>
  </si>
  <si>
    <t>5.d.ii</t>
  </si>
  <si>
    <t>6.a.i</t>
  </si>
  <si>
    <t>6.a.ii</t>
  </si>
  <si>
    <t>6.b.i</t>
  </si>
  <si>
    <t>6.b.ii</t>
  </si>
  <si>
    <t>7.a</t>
  </si>
  <si>
    <t>7.b.i</t>
  </si>
  <si>
    <t>7.b.ii</t>
  </si>
  <si>
    <t>7.d</t>
  </si>
  <si>
    <t>WSA1 | WSB8</t>
  </si>
  <si>
    <t>WSA1 | WSB7 | WSB8</t>
  </si>
  <si>
    <t>WSB8 | WSC14</t>
  </si>
  <si>
    <t>WSB5 | WSC12</t>
  </si>
  <si>
    <t>BA3.11</t>
  </si>
  <si>
    <t>BA3.10 | BA3.12</t>
  </si>
  <si>
    <t>BA5.20</t>
  </si>
  <si>
    <t>WSA01</t>
  </si>
  <si>
    <t>CF26</t>
  </si>
  <si>
    <t>CD14 | CF26</t>
  </si>
  <si>
    <t>WSC13 | WSC14</t>
  </si>
  <si>
    <t>WSC14</t>
  </si>
  <si>
    <t>WSC11 | WSC14</t>
  </si>
  <si>
    <t>WSC11</t>
  </si>
  <si>
    <t>PE1.51</t>
  </si>
  <si>
    <t>CE20</t>
  </si>
  <si>
    <t>WSB6 | WSB7</t>
  </si>
  <si>
    <t>WSC12 | CG28</t>
  </si>
  <si>
    <t>CG28</t>
  </si>
  <si>
    <t>CD12 | CD13 | CD14</t>
  </si>
  <si>
    <t>CD14</t>
  </si>
  <si>
    <t>BC1.30 | BC1.32</t>
  </si>
  <si>
    <t>WSC13 | BC1.30</t>
  </si>
  <si>
    <t>WSC10 | WSC11 | CD16</t>
  </si>
  <si>
    <t xml:space="preserve"> </t>
  </si>
  <si>
    <t>Class list</t>
  </si>
  <si>
    <t>Teacher list</t>
  </si>
  <si>
    <t>Class 1 list</t>
  </si>
  <si>
    <t>Class 2 list</t>
  </si>
  <si>
    <t>Class 3 list</t>
  </si>
  <si>
    <t>Class 4 list</t>
  </si>
  <si>
    <t>Class 5 list</t>
  </si>
  <si>
    <t>Class 6 list</t>
  </si>
  <si>
    <t>Class 7 list</t>
  </si>
  <si>
    <t>Class 8 list</t>
  </si>
  <si>
    <t>Class 9 list</t>
  </si>
  <si>
    <t>class1list</t>
  </si>
  <si>
    <t>class2list</t>
  </si>
  <si>
    <t>class3list</t>
  </si>
  <si>
    <t>class4list</t>
  </si>
  <si>
    <t>class5list</t>
  </si>
  <si>
    <t>class6list</t>
  </si>
  <si>
    <t>class7list</t>
  </si>
  <si>
    <t>class8list</t>
  </si>
  <si>
    <t>class9list</t>
  </si>
  <si>
    <t xml:space="preserve">Class: </t>
  </si>
  <si>
    <t>Scientific attitudes /3</t>
  </si>
  <si>
    <t>8.a.i</t>
  </si>
  <si>
    <t>8.a.ii</t>
  </si>
  <si>
    <t>8.b</t>
  </si>
  <si>
    <t>8.c</t>
  </si>
  <si>
    <t>9.a</t>
  </si>
  <si>
    <t>10.a.i</t>
  </si>
  <si>
    <t>10.a.ii</t>
  </si>
  <si>
    <t>10.b.i</t>
  </si>
  <si>
    <t>10.b.ii</t>
  </si>
  <si>
    <t>10.c</t>
  </si>
  <si>
    <t>11.a</t>
  </si>
  <si>
    <t>11.b</t>
  </si>
  <si>
    <t>12.a.i</t>
  </si>
  <si>
    <t>12.a.ii</t>
  </si>
  <si>
    <t>12.b.i</t>
  </si>
  <si>
    <t>12.b.ii</t>
  </si>
  <si>
    <t>13.a</t>
  </si>
  <si>
    <t>13.b</t>
  </si>
  <si>
    <t>Experimental skills &amp; investigations /18</t>
  </si>
  <si>
    <t>Analysis and evaluation /26</t>
  </si>
  <si>
    <t>Total Mark /70</t>
  </si>
  <si>
    <t>Year 9 optional test spreadsheet</t>
  </si>
  <si>
    <t>How to use this spreadsheet</t>
  </si>
  <si>
    <t>1. Enter the class name and teacher for each class, using a new sheet per class</t>
  </si>
  <si>
    <t>2. Enter the pupil names on each sheet</t>
  </si>
  <si>
    <t>3. Enter pupil's marks on each sheet</t>
  </si>
  <si>
    <r>
      <t xml:space="preserve">Warning: Please do </t>
    </r>
    <r>
      <rPr>
        <b/>
        <sz val="14"/>
        <color rgb="FFFF0000"/>
        <rFont val="Calibri"/>
        <family val="2"/>
        <scheme val="minor"/>
      </rPr>
      <t>not</t>
    </r>
    <r>
      <rPr>
        <sz val="14"/>
        <color rgb="FFFF0000"/>
        <rFont val="Calibri"/>
        <family val="2"/>
        <scheme val="minor"/>
      </rPr>
      <t xml:space="preserve"> rename sheets, or change formulas</t>
    </r>
  </si>
  <si>
    <t>What this sheet shows you</t>
  </si>
  <si>
    <t>The "Totals" tab shows you the averages for marks and the three How Science Works strands for your school, each class and the AQA pre-test group.</t>
  </si>
  <si>
    <t>The "Reports" tab allows you to print a report for each student showing their test score, and their mark for each of the How Science work strands, against their class, the school and the pre-test group.</t>
  </si>
  <si>
    <t>If a student's total score across the Working Scientifically strands is 25 or more, then that student is Ready to progress to GCSE.  </t>
  </si>
  <si>
    <t>​Individual marking points relate to the strands of Working scientifically. For example, question 1bi tests "Experimental skills &amp; investigations".</t>
  </si>
  <si>
    <t>There are different numbers of marks assessing each strand, so the "Ready to progress" mark for each strand is different.</t>
  </si>
  <si>
    <t>Students who gained 3/9 marks or more for Scientific attitudes are Ready to progress.  </t>
  </si>
  <si>
    <t>Students who gained 11/21 marks or more for Experimental skills and investigations are Ready to progress. </t>
  </si>
  <si>
    <t>Students who gained 10/29 marks or more for Analysis and evaluation are Ready to progress.  </t>
  </si>
  <si>
    <t>For both the test as a whole and the Working Scientifically strands within the test, teachers need to interpret the test result in the light of other evidence they have about each student's performance, to come to an overall professional judgement.  </t>
  </si>
  <si>
    <t>We have also provided you with detailed guidance to help you to use the results from this test to identify the interventions needed to ensure that your students are ready to start their GCSE courses.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</si>
</sst>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0"/>
      <color theme="1"/>
      <name val="Arial Unicode MS"/>
      <family val="2"/>
    </font>
    <font>
      <sz val="20"/>
      <color theme="1"/>
      <name val="Calibri"/>
      <family val="2"/>
      <scheme val="minor"/>
    </font>
    <font>
      <sz val="14"/>
      <color theme="1"/>
      <name val="Calibri"/>
      <family val="2"/>
      <scheme val="minor"/>
    </font>
    <font>
      <sz val="14"/>
      <color rgb="FFFF0000"/>
      <name val="Calibri"/>
      <family val="2"/>
      <scheme val="minor"/>
    </font>
    <font>
      <b/>
      <sz val="14"/>
      <color rgb="FFFF0000"/>
      <name val="Calibri"/>
      <family val="2"/>
      <scheme val="minor"/>
    </font>
    <font>
      <sz val="12"/>
      <color rgb="FF212121"/>
      <name val="Calibri"/>
      <family val="2"/>
      <scheme val="minor"/>
    </font>
  </fonts>
  <fills count="6">
    <fill>
      <patternFill patternType="none"/>
    </fill>
    <fill>
      <patternFill patternType="gray125"/>
    </fill>
    <fill>
      <patternFill patternType="solid">
        <fgColor theme="8" tint="0.79998168889431442"/>
        <bgColor indexed="65"/>
      </patternFill>
    </fill>
    <fill>
      <patternFill patternType="solid">
        <fgColor theme="4" tint="0.39997558519241921"/>
        <bgColor indexed="64"/>
      </patternFill>
    </fill>
    <fill>
      <patternFill patternType="solid">
        <fgColor theme="0"/>
        <bgColor indexed="64"/>
      </patternFill>
    </fill>
    <fill>
      <patternFill patternType="solid">
        <fgColor theme="7" tint="0.79998168889431442"/>
        <bgColor indexed="64"/>
      </patternFill>
    </fill>
  </fills>
  <borders count="8">
    <border>
      <left/>
      <right/>
      <top/>
      <bottom/>
      <diagonal/>
    </border>
    <border>
      <left style="thin">
        <color theme="7" tint="-0.249977111117893"/>
      </left>
      <right style="thin">
        <color theme="7" tint="-0.249977111117893"/>
      </right>
      <top style="thin">
        <color theme="7" tint="-0.249977111117893"/>
      </top>
      <bottom style="thin">
        <color theme="7" tint="-0.249977111117893"/>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theme="7" tint="-0.249977111117893"/>
      </left>
      <right style="thin">
        <color theme="7" tint="-0.249977111117893"/>
      </right>
      <top style="thin">
        <color theme="7" tint="-0.249977111117893"/>
      </top>
      <bottom/>
      <diagonal/>
    </border>
  </borders>
  <cellStyleXfs count="2">
    <xf numFmtId="0" fontId="0" fillId="0" borderId="0"/>
    <xf numFmtId="0" fontId="1" fillId="2" borderId="0" applyNumberFormat="0" applyBorder="0" applyAlignment="0" applyProtection="0"/>
  </cellStyleXfs>
  <cellXfs count="39">
    <xf numFmtId="0" fontId="0" fillId="0" borderId="0" xfId="0"/>
    <xf numFmtId="0" fontId="0" fillId="3" borderId="0" xfId="0" applyFill="1"/>
    <xf numFmtId="0" fontId="1" fillId="3" borderId="1" xfId="1" applyFill="1" applyBorder="1" applyAlignment="1">
      <alignment vertical="center" wrapText="1"/>
    </xf>
    <xf numFmtId="164" fontId="0" fillId="0" borderId="0" xfId="0" applyNumberFormat="1"/>
    <xf numFmtId="0" fontId="1" fillId="2" borderId="2" xfId="1" applyBorder="1" applyAlignment="1">
      <alignment horizontal="right" vertical="center" wrapText="1"/>
    </xf>
    <xf numFmtId="0" fontId="0" fillId="2" borderId="2" xfId="1" applyFont="1" applyBorder="1" applyAlignment="1">
      <alignment horizontal="right" vertical="center"/>
    </xf>
    <xf numFmtId="0" fontId="0" fillId="0" borderId="2" xfId="0" applyBorder="1"/>
    <xf numFmtId="0" fontId="1" fillId="2" borderId="2" xfId="1" applyBorder="1" applyAlignment="1">
      <alignment horizontal="right" vertical="center"/>
    </xf>
    <xf numFmtId="0" fontId="1" fillId="2" borderId="2" xfId="1" applyBorder="1" applyAlignment="1">
      <alignment vertical="center" wrapText="1"/>
    </xf>
    <xf numFmtId="164" fontId="0" fillId="0" borderId="2" xfId="0" applyNumberFormat="1" applyBorder="1"/>
    <xf numFmtId="0" fontId="0" fillId="3" borderId="1" xfId="1" applyFont="1" applyFill="1" applyBorder="1" applyAlignment="1">
      <alignment vertical="center" wrapText="1"/>
    </xf>
    <xf numFmtId="0" fontId="0" fillId="2" borderId="2" xfId="1" applyFont="1" applyBorder="1" applyAlignment="1">
      <alignment vertical="center" wrapText="1"/>
    </xf>
    <xf numFmtId="0" fontId="2" fillId="0" borderId="0" xfId="0" applyFont="1"/>
    <xf numFmtId="0" fontId="0" fillId="0" borderId="0" xfId="0" quotePrefix="1"/>
    <xf numFmtId="0" fontId="3" fillId="4" borderId="0" xfId="0" applyFont="1" applyFill="1"/>
    <xf numFmtId="0" fontId="4" fillId="0" borderId="0" xfId="0" applyFont="1"/>
    <xf numFmtId="0" fontId="5" fillId="0" borderId="0" xfId="0" applyFont="1" applyAlignment="1">
      <alignment vertical="center"/>
    </xf>
    <xf numFmtId="0" fontId="2" fillId="0" borderId="2" xfId="0" applyFont="1" applyBorder="1"/>
    <xf numFmtId="0" fontId="0" fillId="0" borderId="6" xfId="0" applyBorder="1"/>
    <xf numFmtId="0" fontId="0" fillId="0" borderId="0" xfId="0" applyFill="1"/>
    <xf numFmtId="0" fontId="0" fillId="5" borderId="1" xfId="0" applyFill="1" applyBorder="1" applyAlignment="1">
      <alignment vertical="center"/>
    </xf>
    <xf numFmtId="0" fontId="0" fillId="5" borderId="1" xfId="0" applyFill="1" applyBorder="1" applyAlignment="1">
      <alignment vertical="center" wrapText="1"/>
    </xf>
    <xf numFmtId="0" fontId="0" fillId="5" borderId="7" xfId="0" applyFill="1" applyBorder="1" applyAlignment="1">
      <alignment vertical="center"/>
    </xf>
    <xf numFmtId="0" fontId="0" fillId="0" borderId="2" xfId="0" applyFill="1" applyBorder="1" applyAlignment="1">
      <alignment vertical="center"/>
    </xf>
    <xf numFmtId="0" fontId="0" fillId="0" borderId="0" xfId="0" applyAlignment="1"/>
    <xf numFmtId="0" fontId="1" fillId="2" borderId="5" xfId="1" applyBorder="1" applyAlignment="1">
      <alignment horizontal="right" vertical="center" wrapText="1"/>
    </xf>
    <xf numFmtId="0" fontId="0" fillId="0" borderId="3" xfId="0" applyBorder="1" applyAlignment="1">
      <alignment horizontal="right" vertical="center" wrapText="1"/>
    </xf>
    <xf numFmtId="0" fontId="0" fillId="0" borderId="4" xfId="0" applyBorder="1" applyAlignment="1">
      <alignment horizontal="right" vertical="center" wrapText="1"/>
    </xf>
    <xf numFmtId="0" fontId="0" fillId="2" borderId="5" xfId="1" applyFont="1" applyBorder="1" applyAlignment="1">
      <alignment horizontal="left" vertical="center" wrapText="1"/>
    </xf>
    <xf numFmtId="0" fontId="1" fillId="2" borderId="3" xfId="1" applyBorder="1" applyAlignment="1">
      <alignment horizontal="left" vertical="center" wrapText="1"/>
    </xf>
    <xf numFmtId="0" fontId="0" fillId="0" borderId="4" xfId="0" applyBorder="1" applyAlignment="1">
      <alignment vertical="center" wrapText="1"/>
    </xf>
    <xf numFmtId="0" fontId="1" fillId="2" borderId="5" xfId="1" applyBorder="1" applyAlignment="1">
      <alignment horizontal="left" vertical="center" wrapText="1"/>
    </xf>
    <xf numFmtId="0" fontId="6" fillId="4" borderId="0" xfId="0" applyFont="1" applyFill="1"/>
    <xf numFmtId="0" fontId="0" fillId="4" borderId="0" xfId="0" applyFill="1"/>
    <xf numFmtId="0" fontId="7" fillId="4" borderId="0" xfId="0" applyFont="1" applyFill="1"/>
    <xf numFmtId="0" fontId="8" fillId="4" borderId="0" xfId="0" applyFont="1" applyFill="1"/>
    <xf numFmtId="0" fontId="0" fillId="4" borderId="0" xfId="0" applyFill="1" applyAlignment="1">
      <alignment wrapText="1"/>
    </xf>
    <xf numFmtId="0" fontId="10" fillId="4" borderId="0" xfId="0" applyFont="1" applyFill="1" applyAlignment="1">
      <alignment vertical="center" wrapText="1"/>
    </xf>
    <xf numFmtId="0" fontId="0" fillId="4" borderId="0" xfId="0" applyFill="1" applyAlignment="1">
      <alignment vertical="center" wrapText="1"/>
    </xf>
  </cellXfs>
  <cellStyles count="2">
    <cellStyle name="20% - Accent5" xfId="1" builtinId="46"/>
    <cellStyle name="Normal" xfId="0" builtinId="0"/>
  </cellStyles>
  <dxfs count="50">
    <dxf>
      <font>
        <color theme="0"/>
      </font>
    </dxf>
    <dxf>
      <fill>
        <patternFill>
          <bgColor rgb="FF92D050"/>
        </patternFill>
      </fill>
    </dxf>
    <dxf>
      <fill>
        <patternFill>
          <bgColor rgb="FFFF0000"/>
        </patternFill>
      </fill>
    </dxf>
    <dxf>
      <font>
        <color theme="0"/>
      </font>
    </dxf>
    <dxf>
      <font>
        <color theme="0"/>
      </font>
    </dxf>
    <dxf>
      <fill>
        <patternFill>
          <bgColor rgb="FF92D050"/>
        </patternFill>
      </fill>
    </dxf>
    <dxf>
      <fill>
        <patternFill>
          <bgColor rgb="FFFF0000"/>
        </patternFill>
      </fill>
    </dxf>
    <dxf>
      <font>
        <color theme="0"/>
      </font>
    </dxf>
    <dxf>
      <font>
        <color theme="0"/>
      </font>
    </dxf>
    <dxf>
      <fill>
        <patternFill>
          <bgColor rgb="FF92D050"/>
        </patternFill>
      </fill>
    </dxf>
    <dxf>
      <fill>
        <patternFill>
          <bgColor rgb="FFFF0000"/>
        </patternFill>
      </fill>
    </dxf>
    <dxf>
      <font>
        <color theme="0"/>
      </font>
    </dxf>
    <dxf>
      <font>
        <color theme="0"/>
      </font>
    </dxf>
    <dxf>
      <fill>
        <patternFill>
          <bgColor rgb="FF92D050"/>
        </patternFill>
      </fill>
    </dxf>
    <dxf>
      <fill>
        <patternFill>
          <bgColor rgb="FFFF0000"/>
        </patternFill>
      </fill>
    </dxf>
    <dxf>
      <font>
        <color theme="0"/>
      </font>
    </dxf>
    <dxf>
      <font>
        <color theme="0"/>
      </font>
    </dxf>
    <dxf>
      <fill>
        <patternFill>
          <bgColor rgb="FF92D050"/>
        </patternFill>
      </fill>
    </dxf>
    <dxf>
      <fill>
        <patternFill>
          <bgColor rgb="FFFF0000"/>
        </patternFill>
      </fill>
    </dxf>
    <dxf>
      <font>
        <color theme="0"/>
      </font>
    </dxf>
    <dxf>
      <font>
        <color theme="0"/>
      </font>
    </dxf>
    <dxf>
      <fill>
        <patternFill>
          <bgColor rgb="FF92D050"/>
        </patternFill>
      </fill>
    </dxf>
    <dxf>
      <fill>
        <patternFill>
          <bgColor rgb="FFFF0000"/>
        </patternFill>
      </fill>
    </dxf>
    <dxf>
      <font>
        <color theme="0"/>
      </font>
    </dxf>
    <dxf>
      <font>
        <color theme="0"/>
      </font>
    </dxf>
    <dxf>
      <fill>
        <patternFill>
          <bgColor rgb="FF92D050"/>
        </patternFill>
      </fill>
    </dxf>
    <dxf>
      <fill>
        <patternFill>
          <bgColor rgb="FFFF0000"/>
        </patternFill>
      </fill>
    </dxf>
    <dxf>
      <font>
        <color theme="0"/>
      </font>
    </dxf>
    <dxf>
      <font>
        <color theme="0"/>
      </font>
    </dxf>
    <dxf>
      <fill>
        <patternFill>
          <bgColor rgb="FF92D050"/>
        </patternFill>
      </fill>
    </dxf>
    <dxf>
      <fill>
        <patternFill>
          <bgColor rgb="FFFF0000"/>
        </patternFill>
      </fill>
    </dxf>
    <dxf>
      <font>
        <color theme="0"/>
      </font>
    </dxf>
    <dxf>
      <font>
        <color theme="0"/>
      </font>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rgb="FF92D050"/>
        </patternFill>
      </fill>
    </dxf>
    <dxf>
      <fill>
        <patternFill>
          <bgColor rgb="FFFF0000"/>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Totals!$B$1</c:f>
              <c:strCache>
                <c:ptCount val="1"/>
                <c:pt idx="0">
                  <c:v>Marks</c:v>
                </c:pt>
              </c:strCache>
            </c:strRef>
          </c:tx>
          <c:spPr>
            <a:solidFill>
              <a:schemeClr val="accent1"/>
            </a:solidFill>
            <a:ln>
              <a:noFill/>
            </a:ln>
            <a:effectLst/>
          </c:spPr>
          <c:invertIfNegative val="0"/>
          <c:cat>
            <c:strRef>
              <c:f>Totals!$A$2:$A$12</c:f>
              <c:strCache>
                <c:ptCount val="11"/>
                <c:pt idx="0">
                  <c:v>School average</c:v>
                </c:pt>
                <c:pt idx="1">
                  <c:v>Class 1</c:v>
                </c:pt>
                <c:pt idx="2">
                  <c:v>Class 2</c:v>
                </c:pt>
                <c:pt idx="3">
                  <c:v>Class 3</c:v>
                </c:pt>
                <c:pt idx="4">
                  <c:v>Class 4</c:v>
                </c:pt>
                <c:pt idx="5">
                  <c:v>Class 5</c:v>
                </c:pt>
                <c:pt idx="6">
                  <c:v>Class 6</c:v>
                </c:pt>
                <c:pt idx="7">
                  <c:v>Class 7</c:v>
                </c:pt>
                <c:pt idx="8">
                  <c:v>Class 8</c:v>
                </c:pt>
                <c:pt idx="9">
                  <c:v>Class 9</c:v>
                </c:pt>
                <c:pt idx="10">
                  <c:v>Pretest group</c:v>
                </c:pt>
              </c:strCache>
            </c:strRef>
          </c:cat>
          <c:val>
            <c:numRef>
              <c:f>Totals!$B$2:$B$12</c:f>
              <c:numCache>
                <c:formatCode>0.0</c:formatCode>
                <c:ptCount val="11"/>
                <c:pt idx="0">
                  <c:v>0</c:v>
                </c:pt>
                <c:pt idx="1">
                  <c:v>0</c:v>
                </c:pt>
                <c:pt idx="2">
                  <c:v>0</c:v>
                </c:pt>
                <c:pt idx="3">
                  <c:v>0</c:v>
                </c:pt>
                <c:pt idx="4">
                  <c:v>0</c:v>
                </c:pt>
                <c:pt idx="5">
                  <c:v>0</c:v>
                </c:pt>
                <c:pt idx="6">
                  <c:v>0</c:v>
                </c:pt>
                <c:pt idx="7">
                  <c:v>0</c:v>
                </c:pt>
                <c:pt idx="8">
                  <c:v>0</c:v>
                </c:pt>
                <c:pt idx="9">
                  <c:v>0</c:v>
                </c:pt>
                <c:pt idx="10">
                  <c:v>29.78</c:v>
                </c:pt>
              </c:numCache>
            </c:numRef>
          </c:val>
          <c:extLst xmlns:c16r2="http://schemas.microsoft.com/office/drawing/2015/06/chart">
            <c:ext xmlns:c16="http://schemas.microsoft.com/office/drawing/2014/chart" uri="{C3380CC4-5D6E-409C-BE32-E72D297353CC}">
              <c16:uniqueId val="{00000000-8F84-49AE-8A57-D986D2DB3A4A}"/>
            </c:ext>
          </c:extLst>
        </c:ser>
        <c:dLbls>
          <c:showLegendKey val="0"/>
          <c:showVal val="0"/>
          <c:showCatName val="0"/>
          <c:showSerName val="0"/>
          <c:showPercent val="0"/>
          <c:showBubbleSize val="0"/>
        </c:dLbls>
        <c:gapWidth val="219"/>
        <c:overlap val="-27"/>
        <c:axId val="90587136"/>
        <c:axId val="90588672"/>
      </c:barChart>
      <c:catAx>
        <c:axId val="90587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588672"/>
        <c:crosses val="autoZero"/>
        <c:auto val="1"/>
        <c:lblAlgn val="ctr"/>
        <c:lblOffset val="100"/>
        <c:noMultiLvlLbl val="0"/>
      </c:catAx>
      <c:valAx>
        <c:axId val="9058867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587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Totals!$C$1</c:f>
              <c:strCache>
                <c:ptCount val="1"/>
                <c:pt idx="0">
                  <c:v>Scientific attitudes</c:v>
                </c:pt>
              </c:strCache>
            </c:strRef>
          </c:tx>
          <c:spPr>
            <a:solidFill>
              <a:schemeClr val="accent1"/>
            </a:solidFill>
            <a:ln>
              <a:noFill/>
            </a:ln>
            <a:effectLst/>
          </c:spPr>
          <c:invertIfNegative val="0"/>
          <c:cat>
            <c:strRef>
              <c:f>Totals!$A$2:$A$12</c:f>
              <c:strCache>
                <c:ptCount val="11"/>
                <c:pt idx="0">
                  <c:v>School average</c:v>
                </c:pt>
                <c:pt idx="1">
                  <c:v>Class 1</c:v>
                </c:pt>
                <c:pt idx="2">
                  <c:v>Class 2</c:v>
                </c:pt>
                <c:pt idx="3">
                  <c:v>Class 3</c:v>
                </c:pt>
                <c:pt idx="4">
                  <c:v>Class 4</c:v>
                </c:pt>
                <c:pt idx="5">
                  <c:v>Class 5</c:v>
                </c:pt>
                <c:pt idx="6">
                  <c:v>Class 6</c:v>
                </c:pt>
                <c:pt idx="7">
                  <c:v>Class 7</c:v>
                </c:pt>
                <c:pt idx="8">
                  <c:v>Class 8</c:v>
                </c:pt>
                <c:pt idx="9">
                  <c:v>Class 9</c:v>
                </c:pt>
                <c:pt idx="10">
                  <c:v>Pretest group</c:v>
                </c:pt>
              </c:strCache>
            </c:strRef>
          </c:cat>
          <c:val>
            <c:numRef>
              <c:f>Totals!$C$2:$C$12</c:f>
              <c:numCache>
                <c:formatCode>0.0</c:formatCode>
                <c:ptCount val="11"/>
                <c:pt idx="0">
                  <c:v>0</c:v>
                </c:pt>
                <c:pt idx="1">
                  <c:v>0</c:v>
                </c:pt>
                <c:pt idx="2">
                  <c:v>0</c:v>
                </c:pt>
                <c:pt idx="3">
                  <c:v>0</c:v>
                </c:pt>
                <c:pt idx="4">
                  <c:v>0</c:v>
                </c:pt>
                <c:pt idx="5">
                  <c:v>0</c:v>
                </c:pt>
                <c:pt idx="6">
                  <c:v>0</c:v>
                </c:pt>
                <c:pt idx="7">
                  <c:v>0</c:v>
                </c:pt>
                <c:pt idx="8">
                  <c:v>0</c:v>
                </c:pt>
                <c:pt idx="9">
                  <c:v>0</c:v>
                </c:pt>
                <c:pt idx="10">
                  <c:v>1.57</c:v>
                </c:pt>
              </c:numCache>
            </c:numRef>
          </c:val>
          <c:extLst xmlns:c16r2="http://schemas.microsoft.com/office/drawing/2015/06/chart">
            <c:ext xmlns:c16="http://schemas.microsoft.com/office/drawing/2014/chart" uri="{C3380CC4-5D6E-409C-BE32-E72D297353CC}">
              <c16:uniqueId val="{00000000-B775-4FC0-9D1A-786502DD7C45}"/>
            </c:ext>
          </c:extLst>
        </c:ser>
        <c:dLbls>
          <c:showLegendKey val="0"/>
          <c:showVal val="0"/>
          <c:showCatName val="0"/>
          <c:showSerName val="0"/>
          <c:showPercent val="0"/>
          <c:showBubbleSize val="0"/>
        </c:dLbls>
        <c:gapWidth val="219"/>
        <c:overlap val="-27"/>
        <c:axId val="90613248"/>
        <c:axId val="90614784"/>
      </c:barChart>
      <c:catAx>
        <c:axId val="90613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614784"/>
        <c:crosses val="autoZero"/>
        <c:auto val="1"/>
        <c:lblAlgn val="ctr"/>
        <c:lblOffset val="100"/>
        <c:noMultiLvlLbl val="0"/>
      </c:catAx>
      <c:valAx>
        <c:axId val="906147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6132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Totals!$D$1</c:f>
              <c:strCache>
                <c:ptCount val="1"/>
                <c:pt idx="0">
                  <c:v>Experimental skills &amp; investigations</c:v>
                </c:pt>
              </c:strCache>
            </c:strRef>
          </c:tx>
          <c:spPr>
            <a:solidFill>
              <a:schemeClr val="accent1"/>
            </a:solidFill>
            <a:ln>
              <a:noFill/>
            </a:ln>
            <a:effectLst/>
          </c:spPr>
          <c:invertIfNegative val="0"/>
          <c:cat>
            <c:strRef>
              <c:f>Totals!$A$2:$A$12</c:f>
              <c:strCache>
                <c:ptCount val="11"/>
                <c:pt idx="0">
                  <c:v>School average</c:v>
                </c:pt>
                <c:pt idx="1">
                  <c:v>Class 1</c:v>
                </c:pt>
                <c:pt idx="2">
                  <c:v>Class 2</c:v>
                </c:pt>
                <c:pt idx="3">
                  <c:v>Class 3</c:v>
                </c:pt>
                <c:pt idx="4">
                  <c:v>Class 4</c:v>
                </c:pt>
                <c:pt idx="5">
                  <c:v>Class 5</c:v>
                </c:pt>
                <c:pt idx="6">
                  <c:v>Class 6</c:v>
                </c:pt>
                <c:pt idx="7">
                  <c:v>Class 7</c:v>
                </c:pt>
                <c:pt idx="8">
                  <c:v>Class 8</c:v>
                </c:pt>
                <c:pt idx="9">
                  <c:v>Class 9</c:v>
                </c:pt>
                <c:pt idx="10">
                  <c:v>Pretest group</c:v>
                </c:pt>
              </c:strCache>
            </c:strRef>
          </c:cat>
          <c:val>
            <c:numRef>
              <c:f>Totals!$D$2:$D$12</c:f>
              <c:numCache>
                <c:formatCode>0.0</c:formatCode>
                <c:ptCount val="11"/>
                <c:pt idx="0">
                  <c:v>0</c:v>
                </c:pt>
                <c:pt idx="1">
                  <c:v>0</c:v>
                </c:pt>
                <c:pt idx="2">
                  <c:v>0</c:v>
                </c:pt>
                <c:pt idx="3">
                  <c:v>0</c:v>
                </c:pt>
                <c:pt idx="4">
                  <c:v>0</c:v>
                </c:pt>
                <c:pt idx="5">
                  <c:v>0</c:v>
                </c:pt>
                <c:pt idx="6">
                  <c:v>0</c:v>
                </c:pt>
                <c:pt idx="7">
                  <c:v>0</c:v>
                </c:pt>
                <c:pt idx="8">
                  <c:v>0</c:v>
                </c:pt>
                <c:pt idx="9">
                  <c:v>0</c:v>
                </c:pt>
                <c:pt idx="10">
                  <c:v>9.93</c:v>
                </c:pt>
              </c:numCache>
            </c:numRef>
          </c:val>
          <c:extLst xmlns:c16r2="http://schemas.microsoft.com/office/drawing/2015/06/chart">
            <c:ext xmlns:c16="http://schemas.microsoft.com/office/drawing/2014/chart" uri="{C3380CC4-5D6E-409C-BE32-E72D297353CC}">
              <c16:uniqueId val="{00000000-A302-4D09-87DB-70864B8D618E}"/>
            </c:ext>
          </c:extLst>
        </c:ser>
        <c:dLbls>
          <c:showLegendKey val="0"/>
          <c:showVal val="0"/>
          <c:showCatName val="0"/>
          <c:showSerName val="0"/>
          <c:showPercent val="0"/>
          <c:showBubbleSize val="0"/>
        </c:dLbls>
        <c:gapWidth val="219"/>
        <c:overlap val="-27"/>
        <c:axId val="154295296"/>
        <c:axId val="154297088"/>
      </c:barChart>
      <c:catAx>
        <c:axId val="154295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297088"/>
        <c:crosses val="autoZero"/>
        <c:auto val="1"/>
        <c:lblAlgn val="ctr"/>
        <c:lblOffset val="100"/>
        <c:noMultiLvlLbl val="0"/>
      </c:catAx>
      <c:valAx>
        <c:axId val="15429708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2952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Totals!$E$1</c:f>
              <c:strCache>
                <c:ptCount val="1"/>
                <c:pt idx="0">
                  <c:v>Analysis and evaluation</c:v>
                </c:pt>
              </c:strCache>
            </c:strRef>
          </c:tx>
          <c:spPr>
            <a:solidFill>
              <a:schemeClr val="accent1"/>
            </a:solidFill>
            <a:ln>
              <a:noFill/>
            </a:ln>
            <a:effectLst/>
          </c:spPr>
          <c:invertIfNegative val="0"/>
          <c:cat>
            <c:strRef>
              <c:f>Totals!$A$2:$A$12</c:f>
              <c:strCache>
                <c:ptCount val="11"/>
                <c:pt idx="0">
                  <c:v>School average</c:v>
                </c:pt>
                <c:pt idx="1">
                  <c:v>Class 1</c:v>
                </c:pt>
                <c:pt idx="2">
                  <c:v>Class 2</c:v>
                </c:pt>
                <c:pt idx="3">
                  <c:v>Class 3</c:v>
                </c:pt>
                <c:pt idx="4">
                  <c:v>Class 4</c:v>
                </c:pt>
                <c:pt idx="5">
                  <c:v>Class 5</c:v>
                </c:pt>
                <c:pt idx="6">
                  <c:v>Class 6</c:v>
                </c:pt>
                <c:pt idx="7">
                  <c:v>Class 7</c:v>
                </c:pt>
                <c:pt idx="8">
                  <c:v>Class 8</c:v>
                </c:pt>
                <c:pt idx="9">
                  <c:v>Class 9</c:v>
                </c:pt>
                <c:pt idx="10">
                  <c:v>Pretest group</c:v>
                </c:pt>
              </c:strCache>
            </c:strRef>
          </c:cat>
          <c:val>
            <c:numRef>
              <c:f>Totals!$E$2:$E$12</c:f>
              <c:numCache>
                <c:formatCode>0.0</c:formatCode>
                <c:ptCount val="11"/>
                <c:pt idx="0">
                  <c:v>0</c:v>
                </c:pt>
                <c:pt idx="1">
                  <c:v>0</c:v>
                </c:pt>
                <c:pt idx="2">
                  <c:v>0</c:v>
                </c:pt>
                <c:pt idx="3">
                  <c:v>0</c:v>
                </c:pt>
                <c:pt idx="4">
                  <c:v>0</c:v>
                </c:pt>
                <c:pt idx="5">
                  <c:v>0</c:v>
                </c:pt>
                <c:pt idx="6">
                  <c:v>0</c:v>
                </c:pt>
                <c:pt idx="7">
                  <c:v>0</c:v>
                </c:pt>
                <c:pt idx="8">
                  <c:v>0</c:v>
                </c:pt>
                <c:pt idx="9">
                  <c:v>0</c:v>
                </c:pt>
                <c:pt idx="10">
                  <c:v>9.82</c:v>
                </c:pt>
              </c:numCache>
            </c:numRef>
          </c:val>
          <c:extLst xmlns:c16r2="http://schemas.microsoft.com/office/drawing/2015/06/chart">
            <c:ext xmlns:c16="http://schemas.microsoft.com/office/drawing/2014/chart" uri="{C3380CC4-5D6E-409C-BE32-E72D297353CC}">
              <c16:uniqueId val="{00000000-725D-4DCF-868C-C76E304F084D}"/>
            </c:ext>
          </c:extLst>
        </c:ser>
        <c:dLbls>
          <c:showLegendKey val="0"/>
          <c:showVal val="0"/>
          <c:showCatName val="0"/>
          <c:showSerName val="0"/>
          <c:showPercent val="0"/>
          <c:showBubbleSize val="0"/>
        </c:dLbls>
        <c:gapWidth val="219"/>
        <c:overlap val="-27"/>
        <c:axId val="154317568"/>
        <c:axId val="154319104"/>
      </c:barChart>
      <c:catAx>
        <c:axId val="15431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319104"/>
        <c:crosses val="autoZero"/>
        <c:auto val="1"/>
        <c:lblAlgn val="ctr"/>
        <c:lblOffset val="100"/>
        <c:noMultiLvlLbl val="0"/>
      </c:catAx>
      <c:valAx>
        <c:axId val="1543191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3175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Test marks</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strRef>
              <c:f>Reports!$D$6:$D$9</c:f>
              <c:strCache>
                <c:ptCount val="4"/>
                <c:pt idx="0">
                  <c:v>#N/A</c:v>
                </c:pt>
                <c:pt idx="1">
                  <c:v>School average</c:v>
                </c:pt>
                <c:pt idx="2">
                  <c:v>Class average</c:v>
                </c:pt>
                <c:pt idx="3">
                  <c:v>Pre-test average</c:v>
                </c:pt>
              </c:strCache>
            </c:strRef>
          </c:cat>
          <c:val>
            <c:numRef>
              <c:f>Reports!$E$6:$E$9</c:f>
              <c:numCache>
                <c:formatCode>General</c:formatCode>
                <c:ptCount val="4"/>
                <c:pt idx="0">
                  <c:v>#N/A</c:v>
                </c:pt>
              </c:numCache>
            </c:numRef>
          </c:val>
          <c:extLst xmlns:c16r2="http://schemas.microsoft.com/office/drawing/2015/06/chart">
            <c:ext xmlns:c16="http://schemas.microsoft.com/office/drawing/2014/chart" uri="{C3380CC4-5D6E-409C-BE32-E72D297353CC}">
              <c16:uniqueId val="{00000000-CA9D-475D-92FE-CA8186068780}"/>
            </c:ext>
          </c:extLst>
        </c:ser>
        <c:ser>
          <c:idx val="1"/>
          <c:order val="1"/>
          <c:spPr>
            <a:solidFill>
              <a:schemeClr val="accent2"/>
            </a:solidFill>
            <a:ln>
              <a:noFill/>
            </a:ln>
            <a:effectLst/>
          </c:spPr>
          <c:invertIfNegative val="0"/>
          <c:cat>
            <c:strRef>
              <c:f>Reports!$D$6:$D$9</c:f>
              <c:strCache>
                <c:ptCount val="4"/>
                <c:pt idx="0">
                  <c:v>#N/A</c:v>
                </c:pt>
                <c:pt idx="1">
                  <c:v>School average</c:v>
                </c:pt>
                <c:pt idx="2">
                  <c:v>Class average</c:v>
                </c:pt>
                <c:pt idx="3">
                  <c:v>Pre-test average</c:v>
                </c:pt>
              </c:strCache>
            </c:strRef>
          </c:cat>
          <c:val>
            <c:numRef>
              <c:f>Reports!$F$6:$F$9</c:f>
              <c:numCache>
                <c:formatCode>0.0</c:formatCode>
                <c:ptCount val="4"/>
                <c:pt idx="0" formatCode="General">
                  <c:v>#N/A</c:v>
                </c:pt>
                <c:pt idx="1">
                  <c:v>0</c:v>
                </c:pt>
                <c:pt idx="2">
                  <c:v>#N/A</c:v>
                </c:pt>
                <c:pt idx="3">
                  <c:v>29.78</c:v>
                </c:pt>
              </c:numCache>
            </c:numRef>
          </c:val>
          <c:extLst xmlns:c16r2="http://schemas.microsoft.com/office/drawing/2015/06/chart">
            <c:ext xmlns:c16="http://schemas.microsoft.com/office/drawing/2014/chart" uri="{C3380CC4-5D6E-409C-BE32-E72D297353CC}">
              <c16:uniqueId val="{00000001-CA9D-475D-92FE-CA8186068780}"/>
            </c:ext>
          </c:extLst>
        </c:ser>
        <c:dLbls>
          <c:showLegendKey val="0"/>
          <c:showVal val="0"/>
          <c:showCatName val="0"/>
          <c:showSerName val="0"/>
          <c:showPercent val="0"/>
          <c:showBubbleSize val="0"/>
        </c:dLbls>
        <c:gapWidth val="219"/>
        <c:overlap val="-27"/>
        <c:axId val="154361856"/>
        <c:axId val="154363392"/>
      </c:barChart>
      <c:catAx>
        <c:axId val="154361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363392"/>
        <c:crosses val="autoZero"/>
        <c:auto val="1"/>
        <c:lblAlgn val="ctr"/>
        <c:lblOffset val="100"/>
        <c:noMultiLvlLbl val="0"/>
      </c:catAx>
      <c:valAx>
        <c:axId val="1543633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3618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Scientific attitudes</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strRef>
              <c:f>Reports!$D$6:$D$9</c:f>
              <c:strCache>
                <c:ptCount val="4"/>
                <c:pt idx="0">
                  <c:v>#N/A</c:v>
                </c:pt>
                <c:pt idx="1">
                  <c:v>School average</c:v>
                </c:pt>
                <c:pt idx="2">
                  <c:v>Class average</c:v>
                </c:pt>
                <c:pt idx="3">
                  <c:v>Pre-test average</c:v>
                </c:pt>
              </c:strCache>
            </c:strRef>
          </c:cat>
          <c:val>
            <c:numRef>
              <c:f>Reports!$E$6:$E$9</c:f>
              <c:numCache>
                <c:formatCode>General</c:formatCode>
                <c:ptCount val="4"/>
                <c:pt idx="0">
                  <c:v>#N/A</c:v>
                </c:pt>
              </c:numCache>
            </c:numRef>
          </c:val>
          <c:extLst xmlns:c16r2="http://schemas.microsoft.com/office/drawing/2015/06/chart">
            <c:ext xmlns:c16="http://schemas.microsoft.com/office/drawing/2014/chart" uri="{C3380CC4-5D6E-409C-BE32-E72D297353CC}">
              <c16:uniqueId val="{00000000-2B21-43E5-97D6-1F5F28DA6A9E}"/>
            </c:ext>
          </c:extLst>
        </c:ser>
        <c:ser>
          <c:idx val="1"/>
          <c:order val="1"/>
          <c:spPr>
            <a:solidFill>
              <a:schemeClr val="accent2"/>
            </a:solidFill>
            <a:ln>
              <a:noFill/>
            </a:ln>
            <a:effectLst/>
          </c:spPr>
          <c:invertIfNegative val="0"/>
          <c:cat>
            <c:strRef>
              <c:f>Reports!$D$6:$D$9</c:f>
              <c:strCache>
                <c:ptCount val="4"/>
                <c:pt idx="0">
                  <c:v>#N/A</c:v>
                </c:pt>
                <c:pt idx="1">
                  <c:v>School average</c:v>
                </c:pt>
                <c:pt idx="2">
                  <c:v>Class average</c:v>
                </c:pt>
                <c:pt idx="3">
                  <c:v>Pre-test average</c:v>
                </c:pt>
              </c:strCache>
            </c:strRef>
          </c:cat>
          <c:val>
            <c:numRef>
              <c:f>Reports!$H$6:$H$9</c:f>
              <c:numCache>
                <c:formatCode>0.0</c:formatCode>
                <c:ptCount val="4"/>
                <c:pt idx="0" formatCode="General">
                  <c:v>#N/A</c:v>
                </c:pt>
                <c:pt idx="1">
                  <c:v>0</c:v>
                </c:pt>
                <c:pt idx="2">
                  <c:v>#N/A</c:v>
                </c:pt>
                <c:pt idx="3">
                  <c:v>1.57</c:v>
                </c:pt>
              </c:numCache>
            </c:numRef>
          </c:val>
          <c:extLst xmlns:c16r2="http://schemas.microsoft.com/office/drawing/2015/06/chart">
            <c:ext xmlns:c16="http://schemas.microsoft.com/office/drawing/2014/chart" uri="{C3380CC4-5D6E-409C-BE32-E72D297353CC}">
              <c16:uniqueId val="{00000001-2B21-43E5-97D6-1F5F28DA6A9E}"/>
            </c:ext>
          </c:extLst>
        </c:ser>
        <c:dLbls>
          <c:showLegendKey val="0"/>
          <c:showVal val="0"/>
          <c:showCatName val="0"/>
          <c:showSerName val="0"/>
          <c:showPercent val="0"/>
          <c:showBubbleSize val="0"/>
        </c:dLbls>
        <c:gapWidth val="219"/>
        <c:overlap val="-27"/>
        <c:axId val="154401408"/>
        <c:axId val="94372224"/>
      </c:barChart>
      <c:catAx>
        <c:axId val="15440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372224"/>
        <c:crosses val="autoZero"/>
        <c:auto val="1"/>
        <c:lblAlgn val="ctr"/>
        <c:lblOffset val="100"/>
        <c:noMultiLvlLbl val="0"/>
      </c:catAx>
      <c:valAx>
        <c:axId val="94372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401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Experimental skills &amp; investigations</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strRef>
              <c:f>Reports!$D$6:$D$9</c:f>
              <c:strCache>
                <c:ptCount val="4"/>
                <c:pt idx="0">
                  <c:v>#N/A</c:v>
                </c:pt>
                <c:pt idx="1">
                  <c:v>School average</c:v>
                </c:pt>
                <c:pt idx="2">
                  <c:v>Class average</c:v>
                </c:pt>
                <c:pt idx="3">
                  <c:v>Pre-test average</c:v>
                </c:pt>
              </c:strCache>
            </c:strRef>
          </c:cat>
          <c:val>
            <c:numRef>
              <c:f>Reports!$E$6:$E$9</c:f>
              <c:numCache>
                <c:formatCode>General</c:formatCode>
                <c:ptCount val="4"/>
                <c:pt idx="0">
                  <c:v>#N/A</c:v>
                </c:pt>
              </c:numCache>
            </c:numRef>
          </c:val>
          <c:extLst xmlns:c16r2="http://schemas.microsoft.com/office/drawing/2015/06/chart">
            <c:ext xmlns:c16="http://schemas.microsoft.com/office/drawing/2014/chart" uri="{C3380CC4-5D6E-409C-BE32-E72D297353CC}">
              <c16:uniqueId val="{00000000-3274-474B-9BB4-277F7D66F9B5}"/>
            </c:ext>
          </c:extLst>
        </c:ser>
        <c:ser>
          <c:idx val="1"/>
          <c:order val="1"/>
          <c:spPr>
            <a:solidFill>
              <a:schemeClr val="accent2"/>
            </a:solidFill>
            <a:ln>
              <a:noFill/>
            </a:ln>
            <a:effectLst/>
          </c:spPr>
          <c:invertIfNegative val="0"/>
          <c:cat>
            <c:strRef>
              <c:f>Reports!$D$6:$D$9</c:f>
              <c:strCache>
                <c:ptCount val="4"/>
                <c:pt idx="0">
                  <c:v>#N/A</c:v>
                </c:pt>
                <c:pt idx="1">
                  <c:v>School average</c:v>
                </c:pt>
                <c:pt idx="2">
                  <c:v>Class average</c:v>
                </c:pt>
                <c:pt idx="3">
                  <c:v>Pre-test average</c:v>
                </c:pt>
              </c:strCache>
            </c:strRef>
          </c:cat>
          <c:val>
            <c:numRef>
              <c:f>Reports!$I$6:$I$9</c:f>
              <c:numCache>
                <c:formatCode>0.0</c:formatCode>
                <c:ptCount val="4"/>
                <c:pt idx="0" formatCode="General">
                  <c:v>#N/A</c:v>
                </c:pt>
                <c:pt idx="1">
                  <c:v>0</c:v>
                </c:pt>
                <c:pt idx="2">
                  <c:v>#N/A</c:v>
                </c:pt>
                <c:pt idx="3">
                  <c:v>9.93</c:v>
                </c:pt>
              </c:numCache>
            </c:numRef>
          </c:val>
          <c:extLst xmlns:c16r2="http://schemas.microsoft.com/office/drawing/2015/06/chart">
            <c:ext xmlns:c16="http://schemas.microsoft.com/office/drawing/2014/chart" uri="{C3380CC4-5D6E-409C-BE32-E72D297353CC}">
              <c16:uniqueId val="{00000001-3274-474B-9BB4-277F7D66F9B5}"/>
            </c:ext>
          </c:extLst>
        </c:ser>
        <c:dLbls>
          <c:showLegendKey val="0"/>
          <c:showVal val="0"/>
          <c:showCatName val="0"/>
          <c:showSerName val="0"/>
          <c:showPercent val="0"/>
          <c:showBubbleSize val="0"/>
        </c:dLbls>
        <c:gapWidth val="219"/>
        <c:overlap val="-27"/>
        <c:axId val="94389760"/>
        <c:axId val="94391296"/>
      </c:barChart>
      <c:catAx>
        <c:axId val="94389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391296"/>
        <c:crosses val="autoZero"/>
        <c:auto val="1"/>
        <c:lblAlgn val="ctr"/>
        <c:lblOffset val="100"/>
        <c:noMultiLvlLbl val="0"/>
      </c:catAx>
      <c:valAx>
        <c:axId val="94391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3897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Analysis and evaluation</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strRef>
              <c:f>Reports!$D$6:$D$9</c:f>
              <c:strCache>
                <c:ptCount val="4"/>
                <c:pt idx="0">
                  <c:v>#N/A</c:v>
                </c:pt>
                <c:pt idx="1">
                  <c:v>School average</c:v>
                </c:pt>
                <c:pt idx="2">
                  <c:v>Class average</c:v>
                </c:pt>
                <c:pt idx="3">
                  <c:v>Pre-test average</c:v>
                </c:pt>
              </c:strCache>
            </c:strRef>
          </c:cat>
          <c:val>
            <c:numRef>
              <c:f>Reports!$E$6:$E$9</c:f>
              <c:numCache>
                <c:formatCode>General</c:formatCode>
                <c:ptCount val="4"/>
                <c:pt idx="0">
                  <c:v>#N/A</c:v>
                </c:pt>
              </c:numCache>
            </c:numRef>
          </c:val>
          <c:extLst xmlns:c16r2="http://schemas.microsoft.com/office/drawing/2015/06/chart">
            <c:ext xmlns:c16="http://schemas.microsoft.com/office/drawing/2014/chart" uri="{C3380CC4-5D6E-409C-BE32-E72D297353CC}">
              <c16:uniqueId val="{00000000-9F1D-4BCE-8B72-D17E87ED6253}"/>
            </c:ext>
          </c:extLst>
        </c:ser>
        <c:ser>
          <c:idx val="1"/>
          <c:order val="1"/>
          <c:spPr>
            <a:solidFill>
              <a:schemeClr val="accent2"/>
            </a:solidFill>
            <a:ln>
              <a:noFill/>
            </a:ln>
            <a:effectLst/>
          </c:spPr>
          <c:invertIfNegative val="0"/>
          <c:cat>
            <c:strRef>
              <c:f>Reports!$D$6:$D$9</c:f>
              <c:strCache>
                <c:ptCount val="4"/>
                <c:pt idx="0">
                  <c:v>#N/A</c:v>
                </c:pt>
                <c:pt idx="1">
                  <c:v>School average</c:v>
                </c:pt>
                <c:pt idx="2">
                  <c:v>Class average</c:v>
                </c:pt>
                <c:pt idx="3">
                  <c:v>Pre-test average</c:v>
                </c:pt>
              </c:strCache>
            </c:strRef>
          </c:cat>
          <c:val>
            <c:numRef>
              <c:f>Reports!$J$6:$J$9</c:f>
              <c:numCache>
                <c:formatCode>0.0</c:formatCode>
                <c:ptCount val="4"/>
                <c:pt idx="0" formatCode="General">
                  <c:v>#N/A</c:v>
                </c:pt>
                <c:pt idx="1">
                  <c:v>0</c:v>
                </c:pt>
                <c:pt idx="2">
                  <c:v>#N/A</c:v>
                </c:pt>
                <c:pt idx="3">
                  <c:v>9.82</c:v>
                </c:pt>
              </c:numCache>
            </c:numRef>
          </c:val>
          <c:extLst xmlns:c16r2="http://schemas.microsoft.com/office/drawing/2015/06/chart">
            <c:ext xmlns:c16="http://schemas.microsoft.com/office/drawing/2014/chart" uri="{C3380CC4-5D6E-409C-BE32-E72D297353CC}">
              <c16:uniqueId val="{00000001-9F1D-4BCE-8B72-D17E87ED6253}"/>
            </c:ext>
          </c:extLst>
        </c:ser>
        <c:dLbls>
          <c:showLegendKey val="0"/>
          <c:showVal val="0"/>
          <c:showCatName val="0"/>
          <c:showSerName val="0"/>
          <c:showPercent val="0"/>
          <c:showBubbleSize val="0"/>
        </c:dLbls>
        <c:gapWidth val="219"/>
        <c:overlap val="-27"/>
        <c:axId val="154415488"/>
        <c:axId val="154417024"/>
      </c:barChart>
      <c:catAx>
        <c:axId val="154415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417024"/>
        <c:crosses val="autoZero"/>
        <c:auto val="1"/>
        <c:lblAlgn val="ctr"/>
        <c:lblOffset val="100"/>
        <c:noMultiLvlLbl val="0"/>
      </c:catAx>
      <c:valAx>
        <c:axId val="154417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4154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5</xdr:col>
      <xdr:colOff>495300</xdr:colOff>
      <xdr:row>0</xdr:row>
      <xdr:rowOff>147637</xdr:rowOff>
    </xdr:from>
    <xdr:to>
      <xdr:col>13</xdr:col>
      <xdr:colOff>190500</xdr:colOff>
      <xdr:row>12</xdr:row>
      <xdr:rowOff>33337</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47625</xdr:colOff>
      <xdr:row>0</xdr:row>
      <xdr:rowOff>147637</xdr:rowOff>
    </xdr:from>
    <xdr:to>
      <xdr:col>21</xdr:col>
      <xdr:colOff>352425</xdr:colOff>
      <xdr:row>12</xdr:row>
      <xdr:rowOff>33337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485775</xdr:colOff>
      <xdr:row>12</xdr:row>
      <xdr:rowOff>128587</xdr:rowOff>
    </xdr:from>
    <xdr:to>
      <xdr:col>13</xdr:col>
      <xdr:colOff>180975</xdr:colOff>
      <xdr:row>27</xdr:row>
      <xdr:rowOff>14287</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57150</xdr:colOff>
      <xdr:row>12</xdr:row>
      <xdr:rowOff>147637</xdr:rowOff>
    </xdr:from>
    <xdr:to>
      <xdr:col>21</xdr:col>
      <xdr:colOff>361950</xdr:colOff>
      <xdr:row>27</xdr:row>
      <xdr:rowOff>33337</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190500</xdr:colOff>
      <xdr:row>10</xdr:row>
      <xdr:rowOff>128587</xdr:rowOff>
    </xdr:from>
    <xdr:to>
      <xdr:col>9</xdr:col>
      <xdr:colOff>428625</xdr:colOff>
      <xdr:row>23</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419100</xdr:colOff>
      <xdr:row>0</xdr:row>
      <xdr:rowOff>161924</xdr:rowOff>
    </xdr:from>
    <xdr:to>
      <xdr:col>16</xdr:col>
      <xdr:colOff>428625</xdr:colOff>
      <xdr:row>5</xdr:row>
      <xdr:rowOff>828675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438151</xdr:colOff>
      <xdr:row>5</xdr:row>
      <xdr:rowOff>876300</xdr:rowOff>
    </xdr:from>
    <xdr:to>
      <xdr:col>16</xdr:col>
      <xdr:colOff>419101</xdr:colOff>
      <xdr:row>16</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438150</xdr:colOff>
      <xdr:row>16</xdr:row>
      <xdr:rowOff>76200</xdr:rowOff>
    </xdr:from>
    <xdr:to>
      <xdr:col>16</xdr:col>
      <xdr:colOff>428625</xdr:colOff>
      <xdr:row>26</xdr:row>
      <xdr:rowOff>104774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180975</xdr:colOff>
      <xdr:row>4</xdr:row>
      <xdr:rowOff>942976</xdr:rowOff>
    </xdr:from>
    <xdr:to>
      <xdr:col>1</xdr:col>
      <xdr:colOff>466725</xdr:colOff>
      <xdr:row>10</xdr:row>
      <xdr:rowOff>47626</xdr:rowOff>
    </xdr:to>
    <xdr:sp macro="" textlink="">
      <xdr:nvSpPr>
        <xdr:cNvPr id="6" name="Rectangular Callout 5"/>
        <xdr:cNvSpPr/>
      </xdr:nvSpPr>
      <xdr:spPr>
        <a:xfrm>
          <a:off x="180975" y="1752601"/>
          <a:ext cx="1819275" cy="1009650"/>
        </a:xfrm>
        <a:prstGeom prst="wedgeRectCallout">
          <a:avLst>
            <a:gd name="adj1" fmla="val -32352"/>
            <a:gd name="adj2" fmla="val -138025"/>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en-GB" sz="1100"/>
            <a:t>Choose the class then the student. This sheet is designed so each student can have their results printed separately.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shernet1\AppData\Local\Microsoft\Windows\Temporary%20Internet%20Files\Content.Outlook\08V6L7SN\Year%209%20transition%20spreadsheet%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wise\Downloads\AQA-GCSE-SCIENCE-Y9-TT-MS-1%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use"/>
      <sheetName val="Totals"/>
      <sheetName val="Reports"/>
      <sheetName val="Class 1"/>
      <sheetName val="Class 2"/>
      <sheetName val="Class 3"/>
      <sheetName val="Class 4"/>
      <sheetName val="Class 5"/>
      <sheetName val="Class 6"/>
      <sheetName val="Class 7"/>
      <sheetName val="Class 8"/>
      <sheetName val="Class 9"/>
      <sheetName val="Class 10"/>
      <sheetName val="Lookup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F2" t="str">
            <v>9Sc1</v>
          </cell>
          <cell r="G2">
            <v>0</v>
          </cell>
        </row>
        <row r="3">
          <cell r="F3" t="str">
            <v>9Sc2</v>
          </cell>
          <cell r="G3">
            <v>0</v>
          </cell>
        </row>
        <row r="4">
          <cell r="F4" t="str">
            <v>9Sc3</v>
          </cell>
          <cell r="G4">
            <v>0</v>
          </cell>
        </row>
        <row r="5">
          <cell r="F5" t="str">
            <v>9Sc4</v>
          </cell>
          <cell r="G5">
            <v>0</v>
          </cell>
        </row>
        <row r="6">
          <cell r="F6" t="str">
            <v>9Sc5</v>
          </cell>
          <cell r="G6">
            <v>0</v>
          </cell>
        </row>
        <row r="7">
          <cell r="F7" t="str">
            <v>9Sc6</v>
          </cell>
          <cell r="G7">
            <v>0</v>
          </cell>
        </row>
        <row r="8">
          <cell r="F8" t="str">
            <v>9Sc7</v>
          </cell>
          <cell r="G8">
            <v>0</v>
          </cell>
        </row>
        <row r="9">
          <cell r="F9" t="str">
            <v>9Sc8</v>
          </cell>
          <cell r="G9">
            <v>0</v>
          </cell>
        </row>
        <row r="10">
          <cell r="F10" t="str">
            <v>9Sc9</v>
          </cell>
          <cell r="G10">
            <v>0</v>
          </cell>
        </row>
        <row r="11">
          <cell r="F11" t="str">
            <v>9Sc10</v>
          </cell>
          <cell r="G11">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abSelected="1" workbookViewId="0">
      <selection activeCell="B16" sqref="B16"/>
    </sheetView>
  </sheetViews>
  <sheetFormatPr defaultRowHeight="15" x14ac:dyDescent="0.25"/>
  <cols>
    <col min="1" max="1" width="9.140625" style="33"/>
    <col min="2" max="2" width="136.85546875" style="33" customWidth="1"/>
    <col min="3" max="16384" width="9.140625" style="33"/>
  </cols>
  <sheetData>
    <row r="1" spans="1:2" ht="26.25" x14ac:dyDescent="0.4">
      <c r="A1" s="32" t="s">
        <v>150</v>
      </c>
    </row>
    <row r="3" spans="1:2" ht="18.75" x14ac:dyDescent="0.3">
      <c r="B3" s="34" t="s">
        <v>151</v>
      </c>
    </row>
    <row r="5" spans="1:2" x14ac:dyDescent="0.25">
      <c r="B5" s="33" t="s">
        <v>152</v>
      </c>
    </row>
    <row r="6" spans="1:2" x14ac:dyDescent="0.25">
      <c r="B6" s="33" t="s">
        <v>153</v>
      </c>
    </row>
    <row r="7" spans="1:2" x14ac:dyDescent="0.25">
      <c r="B7" s="33" t="s">
        <v>154</v>
      </c>
    </row>
    <row r="9" spans="1:2" ht="18.75" x14ac:dyDescent="0.3">
      <c r="B9" s="35" t="s">
        <v>155</v>
      </c>
    </row>
    <row r="11" spans="1:2" ht="18.75" x14ac:dyDescent="0.3">
      <c r="B11" s="34" t="s">
        <v>156</v>
      </c>
    </row>
    <row r="13" spans="1:2" x14ac:dyDescent="0.25">
      <c r="B13" s="36" t="s">
        <v>157</v>
      </c>
    </row>
    <row r="14" spans="1:2" ht="30" x14ac:dyDescent="0.25">
      <c r="B14" s="36" t="s">
        <v>158</v>
      </c>
    </row>
    <row r="15" spans="1:2" x14ac:dyDescent="0.25">
      <c r="B15" s="36"/>
    </row>
    <row r="16" spans="1:2" ht="15.75" x14ac:dyDescent="0.25">
      <c r="B16" s="37" t="s">
        <v>159</v>
      </c>
    </row>
    <row r="17" spans="2:2" x14ac:dyDescent="0.25">
      <c r="B17" s="38"/>
    </row>
    <row r="18" spans="2:2" ht="15.75" x14ac:dyDescent="0.25">
      <c r="B18" s="37" t="s">
        <v>160</v>
      </c>
    </row>
    <row r="19" spans="2:2" ht="15.75" x14ac:dyDescent="0.25">
      <c r="B19" s="37" t="s">
        <v>161</v>
      </c>
    </row>
    <row r="20" spans="2:2" ht="15.75" x14ac:dyDescent="0.25">
      <c r="B20" s="37" t="s">
        <v>162</v>
      </c>
    </row>
    <row r="21" spans="2:2" ht="15.75" x14ac:dyDescent="0.25">
      <c r="B21" s="37" t="s">
        <v>163</v>
      </c>
    </row>
    <row r="22" spans="2:2" ht="15.75" x14ac:dyDescent="0.25">
      <c r="B22" s="37" t="s">
        <v>164</v>
      </c>
    </row>
    <row r="23" spans="2:2" x14ac:dyDescent="0.25">
      <c r="B23" s="36"/>
    </row>
    <row r="24" spans="2:2" ht="31.5" x14ac:dyDescent="0.25">
      <c r="B24" s="37" t="s">
        <v>165</v>
      </c>
    </row>
    <row r="25" spans="2:2" x14ac:dyDescent="0.25">
      <c r="B25" s="36"/>
    </row>
    <row r="26" spans="2:2" ht="31.5" x14ac:dyDescent="0.25">
      <c r="B26" s="37" t="s">
        <v>166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9"/>
  <sheetViews>
    <sheetView workbookViewId="0">
      <selection activeCell="H1" sqref="H1:BH1"/>
    </sheetView>
  </sheetViews>
  <sheetFormatPr defaultRowHeight="15" x14ac:dyDescent="0.25"/>
  <cols>
    <col min="1" max="3" width="9.140625" style="6"/>
    <col min="4" max="4" width="15.5703125" style="6" customWidth="1"/>
    <col min="5" max="7" width="13.5703125" style="6" customWidth="1"/>
    <col min="8" max="16384" width="9.140625" style="6"/>
  </cols>
  <sheetData>
    <row r="1" spans="1:60" x14ac:dyDescent="0.25">
      <c r="A1" s="31" t="s">
        <v>36</v>
      </c>
      <c r="B1" s="29"/>
      <c r="C1" s="29"/>
      <c r="D1" s="29"/>
      <c r="E1" s="29"/>
      <c r="F1" s="30"/>
      <c r="G1" s="5" t="s">
        <v>0</v>
      </c>
      <c r="H1" s="20" t="s">
        <v>1</v>
      </c>
      <c r="I1" s="20" t="s">
        <v>62</v>
      </c>
      <c r="J1" s="20" t="s">
        <v>2</v>
      </c>
      <c r="K1" s="20" t="s">
        <v>63</v>
      </c>
      <c r="L1" s="20" t="s">
        <v>64</v>
      </c>
      <c r="M1" s="20" t="s">
        <v>65</v>
      </c>
      <c r="N1" s="20" t="s">
        <v>3</v>
      </c>
      <c r="O1" s="20" t="s">
        <v>4</v>
      </c>
      <c r="P1" s="20" t="s">
        <v>5</v>
      </c>
      <c r="Q1" s="20" t="s">
        <v>66</v>
      </c>
      <c r="R1" s="20" t="s">
        <v>67</v>
      </c>
      <c r="S1" s="20" t="s">
        <v>68</v>
      </c>
      <c r="T1" s="20" t="s">
        <v>6</v>
      </c>
      <c r="U1" s="20" t="s">
        <v>7</v>
      </c>
      <c r="V1" s="20" t="s">
        <v>8</v>
      </c>
      <c r="W1" s="20" t="s">
        <v>69</v>
      </c>
      <c r="X1" s="20" t="s">
        <v>9</v>
      </c>
      <c r="Y1" s="20" t="s">
        <v>10</v>
      </c>
      <c r="Z1" s="20" t="s">
        <v>70</v>
      </c>
      <c r="AA1" s="20" t="s">
        <v>71</v>
      </c>
      <c r="AB1" s="20" t="s">
        <v>11</v>
      </c>
      <c r="AC1" s="20" t="s">
        <v>12</v>
      </c>
      <c r="AD1" s="20" t="s">
        <v>13</v>
      </c>
      <c r="AE1" s="20" t="s">
        <v>72</v>
      </c>
      <c r="AF1" s="20" t="s">
        <v>73</v>
      </c>
      <c r="AG1" s="20" t="s">
        <v>74</v>
      </c>
      <c r="AH1" s="20" t="s">
        <v>75</v>
      </c>
      <c r="AI1" s="20" t="s">
        <v>76</v>
      </c>
      <c r="AJ1" s="20" t="s">
        <v>77</v>
      </c>
      <c r="AK1" s="20" t="s">
        <v>78</v>
      </c>
      <c r="AL1" s="20" t="s">
        <v>79</v>
      </c>
      <c r="AM1" s="20" t="s">
        <v>80</v>
      </c>
      <c r="AN1" s="20" t="s">
        <v>14</v>
      </c>
      <c r="AO1" s="20" t="s">
        <v>81</v>
      </c>
      <c r="AP1" s="20" t="s">
        <v>129</v>
      </c>
      <c r="AQ1" s="20" t="s">
        <v>130</v>
      </c>
      <c r="AR1" s="20" t="s">
        <v>131</v>
      </c>
      <c r="AS1" s="20" t="s">
        <v>132</v>
      </c>
      <c r="AT1" s="20" t="s">
        <v>133</v>
      </c>
      <c r="AU1" s="20" t="s">
        <v>15</v>
      </c>
      <c r="AV1" s="20" t="s">
        <v>134</v>
      </c>
      <c r="AW1" s="20" t="s">
        <v>135</v>
      </c>
      <c r="AX1" s="20" t="s">
        <v>136</v>
      </c>
      <c r="AY1" s="20" t="s">
        <v>137</v>
      </c>
      <c r="AZ1" s="20" t="s">
        <v>138</v>
      </c>
      <c r="BA1" s="20" t="s">
        <v>139</v>
      </c>
      <c r="BB1" s="20" t="s">
        <v>140</v>
      </c>
      <c r="BC1" s="20" t="s">
        <v>141</v>
      </c>
      <c r="BD1" s="20" t="s">
        <v>142</v>
      </c>
      <c r="BE1" s="20" t="s">
        <v>143</v>
      </c>
      <c r="BF1" s="20" t="s">
        <v>144</v>
      </c>
      <c r="BG1" s="20" t="s">
        <v>145</v>
      </c>
      <c r="BH1" s="20" t="s">
        <v>146</v>
      </c>
    </row>
    <row r="2" spans="1:60" x14ac:dyDescent="0.25">
      <c r="A2" s="31" t="s">
        <v>37</v>
      </c>
      <c r="B2" s="29"/>
      <c r="C2" s="29"/>
      <c r="D2" s="29"/>
      <c r="E2" s="29"/>
      <c r="F2" s="30"/>
      <c r="G2" s="7" t="s">
        <v>16</v>
      </c>
      <c r="H2" s="20">
        <v>1</v>
      </c>
      <c r="I2" s="20">
        <v>1</v>
      </c>
      <c r="J2" s="20">
        <v>1</v>
      </c>
      <c r="K2" s="20">
        <v>1</v>
      </c>
      <c r="L2" s="20">
        <v>1</v>
      </c>
      <c r="M2" s="20">
        <v>1</v>
      </c>
      <c r="N2" s="20">
        <v>1</v>
      </c>
      <c r="O2" s="20">
        <v>1</v>
      </c>
      <c r="P2" s="20">
        <v>1</v>
      </c>
      <c r="Q2" s="20">
        <v>1</v>
      </c>
      <c r="R2" s="20">
        <v>1</v>
      </c>
      <c r="S2" s="20">
        <v>2</v>
      </c>
      <c r="T2" s="20">
        <v>1</v>
      </c>
      <c r="U2" s="20">
        <v>1</v>
      </c>
      <c r="V2" s="20">
        <v>1</v>
      </c>
      <c r="W2" s="20">
        <v>1</v>
      </c>
      <c r="X2" s="20">
        <v>1</v>
      </c>
      <c r="Y2" s="20">
        <v>2</v>
      </c>
      <c r="Z2" s="20">
        <v>1</v>
      </c>
      <c r="AA2" s="20">
        <v>1</v>
      </c>
      <c r="AB2" s="20">
        <v>1</v>
      </c>
      <c r="AC2" s="20">
        <v>1</v>
      </c>
      <c r="AD2" s="20">
        <v>1</v>
      </c>
      <c r="AE2" s="20">
        <v>1</v>
      </c>
      <c r="AF2" s="20">
        <v>1</v>
      </c>
      <c r="AG2" s="20">
        <v>1</v>
      </c>
      <c r="AH2" s="20">
        <v>1</v>
      </c>
      <c r="AI2" s="20">
        <v>2</v>
      </c>
      <c r="AJ2" s="20">
        <v>1</v>
      </c>
      <c r="AK2" s="20">
        <v>1</v>
      </c>
      <c r="AL2" s="20">
        <v>1</v>
      </c>
      <c r="AM2" s="20">
        <v>1</v>
      </c>
      <c r="AN2" s="20">
        <v>1</v>
      </c>
      <c r="AO2" s="20">
        <v>2</v>
      </c>
      <c r="AP2" s="20">
        <v>2</v>
      </c>
      <c r="AQ2" s="20">
        <v>2</v>
      </c>
      <c r="AR2" s="20">
        <v>1</v>
      </c>
      <c r="AS2" s="20">
        <v>1</v>
      </c>
      <c r="AT2" s="20">
        <v>3</v>
      </c>
      <c r="AU2" s="20">
        <v>1</v>
      </c>
      <c r="AV2" s="20">
        <v>1</v>
      </c>
      <c r="AW2" s="20">
        <v>2</v>
      </c>
      <c r="AX2" s="20">
        <v>2</v>
      </c>
      <c r="AY2" s="20">
        <v>1</v>
      </c>
      <c r="AZ2" s="20">
        <v>1</v>
      </c>
      <c r="BA2" s="20">
        <v>4</v>
      </c>
      <c r="BB2" s="20">
        <v>1</v>
      </c>
      <c r="BC2" s="20">
        <v>2</v>
      </c>
      <c r="BD2" s="20">
        <v>1</v>
      </c>
      <c r="BE2" s="20">
        <v>1</v>
      </c>
      <c r="BF2" s="20">
        <v>1</v>
      </c>
      <c r="BG2" s="20">
        <v>4</v>
      </c>
      <c r="BH2" s="20">
        <v>1</v>
      </c>
    </row>
    <row r="3" spans="1:60" ht="96" customHeight="1" x14ac:dyDescent="0.25">
      <c r="A3" s="25"/>
      <c r="B3" s="26"/>
      <c r="C3" s="26"/>
      <c r="D3" s="26"/>
      <c r="E3" s="26"/>
      <c r="F3" s="27"/>
      <c r="G3" s="4" t="s">
        <v>17</v>
      </c>
      <c r="H3" s="21" t="s">
        <v>22</v>
      </c>
      <c r="I3" s="21" t="s">
        <v>19</v>
      </c>
      <c r="J3" s="21" t="s">
        <v>18</v>
      </c>
      <c r="K3" s="21" t="s">
        <v>82</v>
      </c>
      <c r="L3" s="21" t="s">
        <v>83</v>
      </c>
      <c r="M3" s="21" t="s">
        <v>21</v>
      </c>
      <c r="N3" s="21" t="s">
        <v>21</v>
      </c>
      <c r="O3" s="21" t="s">
        <v>18</v>
      </c>
      <c r="P3" s="21" t="s">
        <v>84</v>
      </c>
      <c r="Q3" s="21" t="s">
        <v>85</v>
      </c>
      <c r="R3" s="21" t="s">
        <v>24</v>
      </c>
      <c r="S3" s="21" t="s">
        <v>86</v>
      </c>
      <c r="T3" s="21" t="s">
        <v>26</v>
      </c>
      <c r="U3" s="21" t="s">
        <v>87</v>
      </c>
      <c r="V3" s="21" t="s">
        <v>88</v>
      </c>
      <c r="W3" s="21" t="s">
        <v>88</v>
      </c>
      <c r="X3" s="21" t="s">
        <v>89</v>
      </c>
      <c r="Y3" s="21" t="s">
        <v>18</v>
      </c>
      <c r="Z3" s="21" t="s">
        <v>23</v>
      </c>
      <c r="AA3" s="21" t="s">
        <v>20</v>
      </c>
      <c r="AB3" s="21" t="s">
        <v>90</v>
      </c>
      <c r="AC3" s="21" t="s">
        <v>90</v>
      </c>
      <c r="AD3" s="21" t="s">
        <v>25</v>
      </c>
      <c r="AE3" s="21" t="s">
        <v>91</v>
      </c>
      <c r="AF3" s="21" t="s">
        <v>91</v>
      </c>
      <c r="AG3" s="21" t="s">
        <v>20</v>
      </c>
      <c r="AH3" s="21" t="s">
        <v>20</v>
      </c>
      <c r="AI3" s="21" t="s">
        <v>24</v>
      </c>
      <c r="AJ3" s="21" t="s">
        <v>27</v>
      </c>
      <c r="AK3" s="21" t="s">
        <v>18</v>
      </c>
      <c r="AL3" s="21" t="s">
        <v>20</v>
      </c>
      <c r="AM3" s="21" t="s">
        <v>92</v>
      </c>
      <c r="AN3" s="21" t="s">
        <v>93</v>
      </c>
      <c r="AO3" s="21" t="s">
        <v>25</v>
      </c>
      <c r="AP3" s="21" t="s">
        <v>96</v>
      </c>
      <c r="AQ3" s="21" t="s">
        <v>96</v>
      </c>
      <c r="AR3" s="21" t="s">
        <v>97</v>
      </c>
      <c r="AS3" s="21" t="s">
        <v>20</v>
      </c>
      <c r="AT3" s="21" t="s">
        <v>98</v>
      </c>
      <c r="AU3" s="21" t="s">
        <v>95</v>
      </c>
      <c r="AV3" s="21" t="s">
        <v>99</v>
      </c>
      <c r="AW3" s="21" t="s">
        <v>100</v>
      </c>
      <c r="AX3" s="21" t="s">
        <v>101</v>
      </c>
      <c r="AY3" s="21" t="s">
        <v>100</v>
      </c>
      <c r="AZ3" s="21" t="s">
        <v>102</v>
      </c>
      <c r="BA3" s="21" t="s">
        <v>94</v>
      </c>
      <c r="BB3" s="21" t="s">
        <v>25</v>
      </c>
      <c r="BC3" s="21" t="s">
        <v>103</v>
      </c>
      <c r="BD3" s="21" t="s">
        <v>103</v>
      </c>
      <c r="BE3" s="21" t="s">
        <v>20</v>
      </c>
      <c r="BF3" s="21" t="s">
        <v>104</v>
      </c>
      <c r="BG3" s="21" t="s">
        <v>105</v>
      </c>
      <c r="BH3" s="21" t="s">
        <v>21</v>
      </c>
    </row>
    <row r="4" spans="1:60" ht="45.75" customHeight="1" x14ac:dyDescent="0.25">
      <c r="A4" s="8" t="s">
        <v>28</v>
      </c>
      <c r="B4" s="8" t="s">
        <v>29</v>
      </c>
      <c r="C4" s="8" t="s">
        <v>32</v>
      </c>
      <c r="D4" s="8" t="s">
        <v>33</v>
      </c>
      <c r="E4" s="8" t="s">
        <v>30</v>
      </c>
      <c r="F4" s="8" t="s">
        <v>31</v>
      </c>
      <c r="G4" s="11" t="s">
        <v>56</v>
      </c>
      <c r="H4" s="22"/>
      <c r="I4" s="22"/>
      <c r="J4" s="22"/>
      <c r="K4" s="22"/>
      <c r="L4" s="22"/>
      <c r="M4" s="22"/>
      <c r="N4" s="22" t="s">
        <v>106</v>
      </c>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row>
    <row r="5" spans="1:60" x14ac:dyDescent="0.25">
      <c r="C5" s="6">
        <f>SUM(H5:BH5)</f>
        <v>0</v>
      </c>
      <c r="D5" s="6" t="str">
        <f>IF(C5&gt;=Lookups!$B$3,"Ready","Not ready")</f>
        <v>Not ready</v>
      </c>
      <c r="E5" s="6">
        <f>SUM(K5,L5,X5)</f>
        <v>0</v>
      </c>
      <c r="F5" s="6">
        <f>SUM(H5,I5,J5,K5,L5,M5,N5,O5,P5,Q5,Y5,Z5,AK5,AT5,BH5)</f>
        <v>0</v>
      </c>
      <c r="G5" s="6">
        <f>SUM(P5,Q5,T5,AA5,AD5,AG5,AH5,AL5,AM5,AN5,AO5,AS5,AU5,AV5,BA5,BB5,BE5,BF5,BG5)</f>
        <v>0</v>
      </c>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row>
    <row r="6" spans="1:60" x14ac:dyDescent="0.25">
      <c r="C6" s="6">
        <f t="shared" ref="C6:C37" si="0">SUM(H6:BH6)</f>
        <v>0</v>
      </c>
      <c r="D6" s="6" t="str">
        <f>IF(C6&gt;=Lookups!$B$3,"Ready","Not ready")</f>
        <v>Not ready</v>
      </c>
      <c r="E6" s="6">
        <f t="shared" ref="E6:E37" si="1">SUM(K6,L6,X6)</f>
        <v>0</v>
      </c>
      <c r="F6" s="6">
        <f t="shared" ref="F6:F37" si="2">SUM(H6,I6,J6,K6,L6,M6,N6,O6,P6,Q6,Y6,Z6,AK6,AT6,BH6)</f>
        <v>0</v>
      </c>
      <c r="G6" s="6">
        <f t="shared" ref="G6:G37" si="3">SUM(P6,Q6,T6,AA6,AD6,AG6,AH6,AL6,AM6,AN6,AO6,AS6,AU6,AV6,BA6,BB6,BE6,BF6,BG6)</f>
        <v>0</v>
      </c>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row>
    <row r="7" spans="1:60" x14ac:dyDescent="0.25">
      <c r="C7" s="6">
        <f t="shared" si="0"/>
        <v>0</v>
      </c>
      <c r="D7" s="6" t="str">
        <f>IF(C7&gt;=Lookups!$B$3,"Ready","Not ready")</f>
        <v>Not ready</v>
      </c>
      <c r="E7" s="6">
        <f t="shared" si="1"/>
        <v>0</v>
      </c>
      <c r="F7" s="6">
        <f t="shared" si="2"/>
        <v>0</v>
      </c>
      <c r="G7" s="6">
        <f t="shared" si="3"/>
        <v>0</v>
      </c>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row>
    <row r="8" spans="1:60" x14ac:dyDescent="0.25">
      <c r="C8" s="6">
        <f t="shared" si="0"/>
        <v>0</v>
      </c>
      <c r="D8" s="6" t="str">
        <f>IF(C8&gt;=Lookups!$B$3,"Ready","Not ready")</f>
        <v>Not ready</v>
      </c>
      <c r="E8" s="6">
        <f t="shared" si="1"/>
        <v>0</v>
      </c>
      <c r="F8" s="6">
        <f t="shared" si="2"/>
        <v>0</v>
      </c>
      <c r="G8" s="6">
        <f t="shared" si="3"/>
        <v>0</v>
      </c>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row>
    <row r="9" spans="1:60" x14ac:dyDescent="0.25">
      <c r="C9" s="6">
        <f t="shared" si="0"/>
        <v>0</v>
      </c>
      <c r="D9" s="6" t="str">
        <f>IF(C9&gt;=Lookups!$B$3,"Ready","Not ready")</f>
        <v>Not ready</v>
      </c>
      <c r="E9" s="6">
        <f t="shared" si="1"/>
        <v>0</v>
      </c>
      <c r="F9" s="6">
        <f t="shared" si="2"/>
        <v>0</v>
      </c>
      <c r="G9" s="6">
        <f t="shared" si="3"/>
        <v>0</v>
      </c>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row>
    <row r="10" spans="1:60" x14ac:dyDescent="0.25">
      <c r="C10" s="6">
        <f t="shared" si="0"/>
        <v>0</v>
      </c>
      <c r="D10" s="6" t="str">
        <f>IF(C10&gt;=Lookups!$B$3,"Ready","Not ready")</f>
        <v>Not ready</v>
      </c>
      <c r="E10" s="6">
        <f t="shared" si="1"/>
        <v>0</v>
      </c>
      <c r="F10" s="6">
        <f t="shared" si="2"/>
        <v>0</v>
      </c>
      <c r="G10" s="6">
        <f t="shared" si="3"/>
        <v>0</v>
      </c>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row>
    <row r="11" spans="1:60" x14ac:dyDescent="0.25">
      <c r="C11" s="6">
        <f t="shared" si="0"/>
        <v>0</v>
      </c>
      <c r="D11" s="6" t="str">
        <f>IF(C11&gt;=Lookups!$B$3,"Ready","Not ready")</f>
        <v>Not ready</v>
      </c>
      <c r="E11" s="6">
        <f t="shared" si="1"/>
        <v>0</v>
      </c>
      <c r="F11" s="6">
        <f t="shared" si="2"/>
        <v>0</v>
      </c>
      <c r="G11" s="6">
        <f t="shared" si="3"/>
        <v>0</v>
      </c>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row>
    <row r="12" spans="1:60" x14ac:dyDescent="0.25">
      <c r="C12" s="6">
        <f t="shared" si="0"/>
        <v>0</v>
      </c>
      <c r="D12" s="6" t="str">
        <f>IF(C12&gt;=Lookups!$B$3,"Ready","Not ready")</f>
        <v>Not ready</v>
      </c>
      <c r="E12" s="6">
        <f t="shared" si="1"/>
        <v>0</v>
      </c>
      <c r="F12" s="6">
        <f t="shared" si="2"/>
        <v>0</v>
      </c>
      <c r="G12" s="6">
        <f t="shared" si="3"/>
        <v>0</v>
      </c>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row>
    <row r="13" spans="1:60" x14ac:dyDescent="0.25">
      <c r="C13" s="6">
        <f t="shared" si="0"/>
        <v>0</v>
      </c>
      <c r="D13" s="6" t="str">
        <f>IF(C13&gt;=Lookups!$B$3,"Ready","Not ready")</f>
        <v>Not ready</v>
      </c>
      <c r="E13" s="6">
        <f t="shared" si="1"/>
        <v>0</v>
      </c>
      <c r="F13" s="6">
        <f t="shared" si="2"/>
        <v>0</v>
      </c>
      <c r="G13" s="6">
        <f t="shared" si="3"/>
        <v>0</v>
      </c>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row>
    <row r="14" spans="1:60" x14ac:dyDescent="0.25">
      <c r="C14" s="6">
        <f t="shared" si="0"/>
        <v>0</v>
      </c>
      <c r="D14" s="6" t="str">
        <f>IF(C14&gt;=Lookups!$B$3,"Ready","Not ready")</f>
        <v>Not ready</v>
      </c>
      <c r="E14" s="6">
        <f t="shared" si="1"/>
        <v>0</v>
      </c>
      <c r="F14" s="6">
        <f t="shared" si="2"/>
        <v>0</v>
      </c>
      <c r="G14" s="6">
        <f t="shared" si="3"/>
        <v>0</v>
      </c>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row>
    <row r="15" spans="1:60" x14ac:dyDescent="0.25">
      <c r="C15" s="6">
        <f t="shared" si="0"/>
        <v>0</v>
      </c>
      <c r="D15" s="6" t="str">
        <f>IF(C15&gt;=Lookups!$B$3,"Ready","Not ready")</f>
        <v>Not ready</v>
      </c>
      <c r="E15" s="6">
        <f t="shared" si="1"/>
        <v>0</v>
      </c>
      <c r="F15" s="6">
        <f t="shared" si="2"/>
        <v>0</v>
      </c>
      <c r="G15" s="6">
        <f t="shared" si="3"/>
        <v>0</v>
      </c>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row>
    <row r="16" spans="1:60" x14ac:dyDescent="0.25">
      <c r="C16" s="6">
        <f t="shared" si="0"/>
        <v>0</v>
      </c>
      <c r="D16" s="6" t="str">
        <f>IF(C16&gt;=Lookups!$B$3,"Ready","Not ready")</f>
        <v>Not ready</v>
      </c>
      <c r="E16" s="6">
        <f t="shared" si="1"/>
        <v>0</v>
      </c>
      <c r="F16" s="6">
        <f t="shared" si="2"/>
        <v>0</v>
      </c>
      <c r="G16" s="6">
        <f t="shared" si="3"/>
        <v>0</v>
      </c>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row>
    <row r="17" spans="3:60" x14ac:dyDescent="0.25">
      <c r="C17" s="6">
        <f t="shared" si="0"/>
        <v>0</v>
      </c>
      <c r="D17" s="6" t="str">
        <f>IF(C17&gt;=Lookups!$B$3,"Ready","Not ready")</f>
        <v>Not ready</v>
      </c>
      <c r="E17" s="6">
        <f t="shared" si="1"/>
        <v>0</v>
      </c>
      <c r="F17" s="6">
        <f t="shared" si="2"/>
        <v>0</v>
      </c>
      <c r="G17" s="6">
        <f t="shared" si="3"/>
        <v>0</v>
      </c>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row>
    <row r="18" spans="3:60" x14ac:dyDescent="0.25">
      <c r="C18" s="6">
        <f t="shared" si="0"/>
        <v>0</v>
      </c>
      <c r="D18" s="6" t="str">
        <f>IF(C18&gt;=Lookups!$B$3,"Ready","Not ready")</f>
        <v>Not ready</v>
      </c>
      <c r="E18" s="6">
        <f t="shared" si="1"/>
        <v>0</v>
      </c>
      <c r="F18" s="6">
        <f t="shared" si="2"/>
        <v>0</v>
      </c>
      <c r="G18" s="6">
        <f t="shared" si="3"/>
        <v>0</v>
      </c>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row>
    <row r="19" spans="3:60" x14ac:dyDescent="0.25">
      <c r="C19" s="6">
        <f t="shared" si="0"/>
        <v>0</v>
      </c>
      <c r="D19" s="6" t="str">
        <f>IF(C19&gt;=Lookups!$B$3,"Ready","Not ready")</f>
        <v>Not ready</v>
      </c>
      <c r="E19" s="6">
        <f t="shared" si="1"/>
        <v>0</v>
      </c>
      <c r="F19" s="6">
        <f t="shared" si="2"/>
        <v>0</v>
      </c>
      <c r="G19" s="6">
        <f t="shared" si="3"/>
        <v>0</v>
      </c>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row>
    <row r="20" spans="3:60" x14ac:dyDescent="0.25">
      <c r="C20" s="6">
        <f t="shared" si="0"/>
        <v>0</v>
      </c>
      <c r="D20" s="6" t="str">
        <f>IF(C20&gt;=Lookups!$B$3,"Ready","Not ready")</f>
        <v>Not ready</v>
      </c>
      <c r="E20" s="6">
        <f t="shared" si="1"/>
        <v>0</v>
      </c>
      <c r="F20" s="6">
        <f t="shared" si="2"/>
        <v>0</v>
      </c>
      <c r="G20" s="6">
        <f t="shared" si="3"/>
        <v>0</v>
      </c>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row>
    <row r="21" spans="3:60" x14ac:dyDescent="0.25">
      <c r="C21" s="6">
        <f t="shared" si="0"/>
        <v>0</v>
      </c>
      <c r="D21" s="6" t="str">
        <f>IF(C21&gt;=Lookups!$B$3,"Ready","Not ready")</f>
        <v>Not ready</v>
      </c>
      <c r="E21" s="6">
        <f t="shared" si="1"/>
        <v>0</v>
      </c>
      <c r="F21" s="6">
        <f t="shared" si="2"/>
        <v>0</v>
      </c>
      <c r="G21" s="6">
        <f t="shared" si="3"/>
        <v>0</v>
      </c>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row>
    <row r="22" spans="3:60" x14ac:dyDescent="0.25">
      <c r="C22" s="6">
        <f t="shared" si="0"/>
        <v>0</v>
      </c>
      <c r="D22" s="6" t="str">
        <f>IF(C22&gt;=Lookups!$B$3,"Ready","Not ready")</f>
        <v>Not ready</v>
      </c>
      <c r="E22" s="6">
        <f t="shared" si="1"/>
        <v>0</v>
      </c>
      <c r="F22" s="6">
        <f t="shared" si="2"/>
        <v>0</v>
      </c>
      <c r="G22" s="6">
        <f t="shared" si="3"/>
        <v>0</v>
      </c>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row>
    <row r="23" spans="3:60" x14ac:dyDescent="0.25">
      <c r="C23" s="6">
        <f t="shared" si="0"/>
        <v>0</v>
      </c>
      <c r="D23" s="6" t="str">
        <f>IF(C23&gt;=Lookups!$B$3,"Ready","Not ready")</f>
        <v>Not ready</v>
      </c>
      <c r="E23" s="6">
        <f t="shared" si="1"/>
        <v>0</v>
      </c>
      <c r="F23" s="6">
        <f t="shared" si="2"/>
        <v>0</v>
      </c>
      <c r="G23" s="6">
        <f t="shared" si="3"/>
        <v>0</v>
      </c>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row>
    <row r="24" spans="3:60" x14ac:dyDescent="0.25">
      <c r="C24" s="6">
        <f t="shared" si="0"/>
        <v>0</v>
      </c>
      <c r="D24" s="6" t="str">
        <f>IF(C24&gt;=Lookups!$B$3,"Ready","Not ready")</f>
        <v>Not ready</v>
      </c>
      <c r="E24" s="6">
        <f t="shared" si="1"/>
        <v>0</v>
      </c>
      <c r="F24" s="6">
        <f t="shared" si="2"/>
        <v>0</v>
      </c>
      <c r="G24" s="6">
        <f t="shared" si="3"/>
        <v>0</v>
      </c>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row>
    <row r="25" spans="3:60" x14ac:dyDescent="0.25">
      <c r="C25" s="6">
        <f t="shared" si="0"/>
        <v>0</v>
      </c>
      <c r="D25" s="6" t="str">
        <f>IF(C25&gt;=Lookups!$B$3,"Ready","Not ready")</f>
        <v>Not ready</v>
      </c>
      <c r="E25" s="6">
        <f t="shared" si="1"/>
        <v>0</v>
      </c>
      <c r="F25" s="6">
        <f t="shared" si="2"/>
        <v>0</v>
      </c>
      <c r="G25" s="6">
        <f t="shared" si="3"/>
        <v>0</v>
      </c>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row>
    <row r="26" spans="3:60" x14ac:dyDescent="0.25">
      <c r="C26" s="6">
        <f t="shared" si="0"/>
        <v>0</v>
      </c>
      <c r="D26" s="6" t="str">
        <f>IF(C26&gt;=Lookups!$B$3,"Ready","Not ready")</f>
        <v>Not ready</v>
      </c>
      <c r="E26" s="6">
        <f t="shared" si="1"/>
        <v>0</v>
      </c>
      <c r="F26" s="6">
        <f t="shared" si="2"/>
        <v>0</v>
      </c>
      <c r="G26" s="6">
        <f t="shared" si="3"/>
        <v>0</v>
      </c>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row>
    <row r="27" spans="3:60" x14ac:dyDescent="0.25">
      <c r="C27" s="6">
        <f t="shared" si="0"/>
        <v>0</v>
      </c>
      <c r="D27" s="6" t="str">
        <f>IF(C27&gt;=Lookups!$B$3,"Ready","Not ready")</f>
        <v>Not ready</v>
      </c>
      <c r="E27" s="6">
        <f t="shared" si="1"/>
        <v>0</v>
      </c>
      <c r="F27" s="6">
        <f t="shared" si="2"/>
        <v>0</v>
      </c>
      <c r="G27" s="6">
        <f t="shared" si="3"/>
        <v>0</v>
      </c>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row>
    <row r="28" spans="3:60" x14ac:dyDescent="0.25">
      <c r="C28" s="6">
        <f t="shared" si="0"/>
        <v>0</v>
      </c>
      <c r="D28" s="6" t="str">
        <f>IF(C28&gt;=Lookups!$B$3,"Ready","Not ready")</f>
        <v>Not ready</v>
      </c>
      <c r="E28" s="6">
        <f t="shared" si="1"/>
        <v>0</v>
      </c>
      <c r="F28" s="6">
        <f t="shared" si="2"/>
        <v>0</v>
      </c>
      <c r="G28" s="6">
        <f t="shared" si="3"/>
        <v>0</v>
      </c>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row>
    <row r="29" spans="3:60" x14ac:dyDescent="0.25">
      <c r="C29" s="6">
        <f t="shared" si="0"/>
        <v>0</v>
      </c>
      <c r="D29" s="6" t="str">
        <f>IF(C29&gt;=Lookups!$B$3,"Ready","Not ready")</f>
        <v>Not ready</v>
      </c>
      <c r="E29" s="6">
        <f t="shared" si="1"/>
        <v>0</v>
      </c>
      <c r="F29" s="6">
        <f t="shared" si="2"/>
        <v>0</v>
      </c>
      <c r="G29" s="6">
        <f t="shared" si="3"/>
        <v>0</v>
      </c>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row>
    <row r="30" spans="3:60" x14ac:dyDescent="0.25">
      <c r="C30" s="6">
        <f t="shared" si="0"/>
        <v>0</v>
      </c>
      <c r="D30" s="6" t="str">
        <f>IF(C30&gt;=Lookups!$B$3,"Ready","Not ready")</f>
        <v>Not ready</v>
      </c>
      <c r="E30" s="6">
        <f t="shared" si="1"/>
        <v>0</v>
      </c>
      <c r="F30" s="6">
        <f t="shared" si="2"/>
        <v>0</v>
      </c>
      <c r="G30" s="6">
        <f t="shared" si="3"/>
        <v>0</v>
      </c>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row>
    <row r="31" spans="3:60" x14ac:dyDescent="0.25">
      <c r="C31" s="6">
        <f t="shared" si="0"/>
        <v>0</v>
      </c>
      <c r="D31" s="6" t="str">
        <f>IF(C31&gt;=Lookups!$B$3,"Ready","Not ready")</f>
        <v>Not ready</v>
      </c>
      <c r="E31" s="6">
        <f t="shared" si="1"/>
        <v>0</v>
      </c>
      <c r="F31" s="6">
        <f t="shared" si="2"/>
        <v>0</v>
      </c>
      <c r="G31" s="6">
        <f t="shared" si="3"/>
        <v>0</v>
      </c>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row>
    <row r="32" spans="3:60" x14ac:dyDescent="0.25">
      <c r="C32" s="6">
        <f t="shared" si="0"/>
        <v>0</v>
      </c>
      <c r="D32" s="6" t="str">
        <f>IF(C32&gt;=Lookups!$B$3,"Ready","Not ready")</f>
        <v>Not ready</v>
      </c>
      <c r="E32" s="6">
        <f t="shared" si="1"/>
        <v>0</v>
      </c>
      <c r="F32" s="6">
        <f t="shared" si="2"/>
        <v>0</v>
      </c>
      <c r="G32" s="6">
        <f t="shared" si="3"/>
        <v>0</v>
      </c>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row>
    <row r="33" spans="1:60" x14ac:dyDescent="0.25">
      <c r="C33" s="6">
        <f t="shared" si="0"/>
        <v>0</v>
      </c>
      <c r="D33" s="6" t="str">
        <f>IF(C33&gt;=Lookups!$B$3,"Ready","Not ready")</f>
        <v>Not ready</v>
      </c>
      <c r="E33" s="6">
        <f t="shared" si="1"/>
        <v>0</v>
      </c>
      <c r="F33" s="6">
        <f t="shared" si="2"/>
        <v>0</v>
      </c>
      <c r="G33" s="6">
        <f t="shared" si="3"/>
        <v>0</v>
      </c>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row>
    <row r="34" spans="1:60" x14ac:dyDescent="0.25">
      <c r="C34" s="6">
        <f t="shared" si="0"/>
        <v>0</v>
      </c>
      <c r="D34" s="6" t="str">
        <f>IF(C34&gt;=Lookups!$B$3,"Ready","Not ready")</f>
        <v>Not ready</v>
      </c>
      <c r="E34" s="6">
        <f t="shared" si="1"/>
        <v>0</v>
      </c>
      <c r="F34" s="6">
        <f t="shared" si="2"/>
        <v>0</v>
      </c>
      <c r="G34" s="6">
        <f t="shared" si="3"/>
        <v>0</v>
      </c>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row>
    <row r="35" spans="1:60" x14ac:dyDescent="0.25">
      <c r="C35" s="6">
        <f t="shared" si="0"/>
        <v>0</v>
      </c>
      <c r="D35" s="6" t="str">
        <f>IF(C35&gt;=Lookups!$B$3,"Ready","Not ready")</f>
        <v>Not ready</v>
      </c>
      <c r="E35" s="6">
        <f t="shared" si="1"/>
        <v>0</v>
      </c>
      <c r="F35" s="6">
        <f t="shared" si="2"/>
        <v>0</v>
      </c>
      <c r="G35" s="6">
        <f t="shared" si="3"/>
        <v>0</v>
      </c>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row>
    <row r="36" spans="1:60" x14ac:dyDescent="0.25">
      <c r="C36" s="6">
        <f t="shared" si="0"/>
        <v>0</v>
      </c>
      <c r="D36" s="6" t="str">
        <f>IF(C36&gt;=Lookups!$B$3,"Ready","Not ready")</f>
        <v>Not ready</v>
      </c>
      <c r="E36" s="6">
        <f t="shared" si="1"/>
        <v>0</v>
      </c>
      <c r="F36" s="6">
        <f t="shared" si="2"/>
        <v>0</v>
      </c>
      <c r="G36" s="6">
        <f t="shared" si="3"/>
        <v>0</v>
      </c>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row>
    <row r="37" spans="1:60" x14ac:dyDescent="0.25">
      <c r="C37" s="6">
        <f t="shared" si="0"/>
        <v>0</v>
      </c>
      <c r="D37" s="6" t="str">
        <f>IF(C37&gt;=Lookups!$B$3,"Ready","Not ready")</f>
        <v>Not ready</v>
      </c>
      <c r="E37" s="6">
        <f t="shared" si="1"/>
        <v>0</v>
      </c>
      <c r="F37" s="6">
        <f t="shared" si="2"/>
        <v>0</v>
      </c>
      <c r="G37" s="6">
        <f t="shared" si="3"/>
        <v>0</v>
      </c>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row>
    <row r="38" spans="1:60" x14ac:dyDescent="0.25">
      <c r="A38" s="9" t="s">
        <v>53</v>
      </c>
      <c r="B38" s="9"/>
      <c r="C38" s="9" t="e">
        <f>AVERAGEIF(C5:C37,"&gt;0")</f>
        <v>#DIV/0!</v>
      </c>
      <c r="D38" s="9"/>
      <c r="E38" s="9" t="e">
        <f>SUM(E5:E37)/$C$39</f>
        <v>#DIV/0!</v>
      </c>
      <c r="F38" s="9" t="e">
        <f>SUM(F5:F37)/$C$39</f>
        <v>#DIV/0!</v>
      </c>
      <c r="G38" s="9" t="e">
        <f>SUM(G5:G37)/$C$39</f>
        <v>#DIV/0!</v>
      </c>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row>
    <row r="39" spans="1:60" x14ac:dyDescent="0.25">
      <c r="A39" s="9" t="s">
        <v>55</v>
      </c>
      <c r="B39" s="9"/>
      <c r="C39" s="9">
        <f>COUNTIF(C5:C37,"&gt;0")</f>
        <v>0</v>
      </c>
      <c r="D39" s="9"/>
      <c r="E39" s="9"/>
      <c r="F39" s="9"/>
      <c r="G39" s="9"/>
    </row>
  </sheetData>
  <mergeCells count="3">
    <mergeCell ref="A1:F1"/>
    <mergeCell ref="A2:F2"/>
    <mergeCell ref="A3:F3"/>
  </mergeCells>
  <conditionalFormatting sqref="D38:G38">
    <cfRule type="containsErrors" dxfId="11" priority="4">
      <formula>ISERROR(D38)</formula>
    </cfRule>
  </conditionalFormatting>
  <conditionalFormatting sqref="D5:D37">
    <cfRule type="containsText" dxfId="10" priority="2" stopIfTrue="1" operator="containsText" text="Not ready">
      <formula>NOT(ISERROR(SEARCH("Not ready",D5)))</formula>
    </cfRule>
    <cfRule type="containsText" dxfId="9" priority="3" operator="containsText" text="Ready">
      <formula>NOT(ISERROR(SEARCH("Ready",D5)))</formula>
    </cfRule>
  </conditionalFormatting>
  <conditionalFormatting sqref="C38:C39">
    <cfRule type="containsErrors" dxfId="8" priority="1">
      <formula>ISERROR(C38)</formula>
    </cfRule>
  </conditionalFormatting>
  <dataValidations count="4">
    <dataValidation type="whole" allowBlank="1" showInputMessage="1" showErrorMessage="1" sqref="AI5:AI38 AO5:AO38 AQ5:AQ38 AP5:AP231 AW5:AX38 BC5:BC38 S5:S38 Y5:Y38">
      <formula1>0</formula1>
      <formula2>2</formula2>
    </dataValidation>
    <dataValidation type="whole" allowBlank="1" showInputMessage="1" showErrorMessage="1" sqref="AJ5:AN38 AR5:AS38 AU5:AV38 AY5:AZ38 BB5:BB38 BD5:BF38 BH5:BH38 H5:R38 T5:X38 Z5:AH38">
      <formula1>0</formula1>
      <formula2>1</formula2>
    </dataValidation>
    <dataValidation type="whole" allowBlank="1" showInputMessage="1" showErrorMessage="1" sqref="BA5:BA38 BG5:BG38">
      <formula1>0</formula1>
      <formula2>4</formula2>
    </dataValidation>
    <dataValidation type="whole" allowBlank="1" showInputMessage="1" showErrorMessage="1" sqref="AT5:AT38">
      <formula1>0</formula1>
      <formula2>3</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9"/>
  <sheetViews>
    <sheetView workbookViewId="0">
      <selection activeCell="H1" sqref="H1:BH1"/>
    </sheetView>
  </sheetViews>
  <sheetFormatPr defaultRowHeight="15" x14ac:dyDescent="0.25"/>
  <cols>
    <col min="1" max="3" width="9.140625" style="6"/>
    <col min="4" max="4" width="15.5703125" style="6" customWidth="1"/>
    <col min="5" max="7" width="13.5703125" style="6" customWidth="1"/>
    <col min="8" max="16384" width="9.140625" style="6"/>
  </cols>
  <sheetData>
    <row r="1" spans="1:60" x14ac:dyDescent="0.25">
      <c r="A1" s="31" t="s">
        <v>36</v>
      </c>
      <c r="B1" s="29"/>
      <c r="C1" s="29"/>
      <c r="D1" s="29"/>
      <c r="E1" s="29"/>
      <c r="F1" s="30"/>
      <c r="G1" s="5" t="s">
        <v>0</v>
      </c>
      <c r="H1" s="20" t="s">
        <v>1</v>
      </c>
      <c r="I1" s="20" t="s">
        <v>62</v>
      </c>
      <c r="J1" s="20" t="s">
        <v>2</v>
      </c>
      <c r="K1" s="20" t="s">
        <v>63</v>
      </c>
      <c r="L1" s="20" t="s">
        <v>64</v>
      </c>
      <c r="M1" s="20" t="s">
        <v>65</v>
      </c>
      <c r="N1" s="20" t="s">
        <v>3</v>
      </c>
      <c r="O1" s="20" t="s">
        <v>4</v>
      </c>
      <c r="P1" s="20" t="s">
        <v>5</v>
      </c>
      <c r="Q1" s="20" t="s">
        <v>66</v>
      </c>
      <c r="R1" s="20" t="s">
        <v>67</v>
      </c>
      <c r="S1" s="20" t="s">
        <v>68</v>
      </c>
      <c r="T1" s="20" t="s">
        <v>6</v>
      </c>
      <c r="U1" s="20" t="s">
        <v>7</v>
      </c>
      <c r="V1" s="20" t="s">
        <v>8</v>
      </c>
      <c r="W1" s="20" t="s">
        <v>69</v>
      </c>
      <c r="X1" s="20" t="s">
        <v>9</v>
      </c>
      <c r="Y1" s="20" t="s">
        <v>10</v>
      </c>
      <c r="Z1" s="20" t="s">
        <v>70</v>
      </c>
      <c r="AA1" s="20" t="s">
        <v>71</v>
      </c>
      <c r="AB1" s="20" t="s">
        <v>11</v>
      </c>
      <c r="AC1" s="20" t="s">
        <v>12</v>
      </c>
      <c r="AD1" s="20" t="s">
        <v>13</v>
      </c>
      <c r="AE1" s="20" t="s">
        <v>72</v>
      </c>
      <c r="AF1" s="20" t="s">
        <v>73</v>
      </c>
      <c r="AG1" s="20" t="s">
        <v>74</v>
      </c>
      <c r="AH1" s="20" t="s">
        <v>75</v>
      </c>
      <c r="AI1" s="20" t="s">
        <v>76</v>
      </c>
      <c r="AJ1" s="20" t="s">
        <v>77</v>
      </c>
      <c r="AK1" s="20" t="s">
        <v>78</v>
      </c>
      <c r="AL1" s="20" t="s">
        <v>79</v>
      </c>
      <c r="AM1" s="20" t="s">
        <v>80</v>
      </c>
      <c r="AN1" s="20" t="s">
        <v>14</v>
      </c>
      <c r="AO1" s="20" t="s">
        <v>81</v>
      </c>
      <c r="AP1" s="20" t="s">
        <v>129</v>
      </c>
      <c r="AQ1" s="20" t="s">
        <v>130</v>
      </c>
      <c r="AR1" s="20" t="s">
        <v>131</v>
      </c>
      <c r="AS1" s="20" t="s">
        <v>132</v>
      </c>
      <c r="AT1" s="20" t="s">
        <v>133</v>
      </c>
      <c r="AU1" s="20" t="s">
        <v>15</v>
      </c>
      <c r="AV1" s="20" t="s">
        <v>134</v>
      </c>
      <c r="AW1" s="20" t="s">
        <v>135</v>
      </c>
      <c r="AX1" s="20" t="s">
        <v>136</v>
      </c>
      <c r="AY1" s="20" t="s">
        <v>137</v>
      </c>
      <c r="AZ1" s="20" t="s">
        <v>138</v>
      </c>
      <c r="BA1" s="20" t="s">
        <v>139</v>
      </c>
      <c r="BB1" s="20" t="s">
        <v>140</v>
      </c>
      <c r="BC1" s="20" t="s">
        <v>141</v>
      </c>
      <c r="BD1" s="20" t="s">
        <v>142</v>
      </c>
      <c r="BE1" s="20" t="s">
        <v>143</v>
      </c>
      <c r="BF1" s="20" t="s">
        <v>144</v>
      </c>
      <c r="BG1" s="20" t="s">
        <v>145</v>
      </c>
      <c r="BH1" s="20" t="s">
        <v>146</v>
      </c>
    </row>
    <row r="2" spans="1:60" x14ac:dyDescent="0.25">
      <c r="A2" s="31" t="s">
        <v>37</v>
      </c>
      <c r="B2" s="29"/>
      <c r="C2" s="29"/>
      <c r="D2" s="29"/>
      <c r="E2" s="29"/>
      <c r="F2" s="30"/>
      <c r="G2" s="7" t="s">
        <v>16</v>
      </c>
      <c r="H2" s="20">
        <v>1</v>
      </c>
      <c r="I2" s="20">
        <v>1</v>
      </c>
      <c r="J2" s="20">
        <v>1</v>
      </c>
      <c r="K2" s="20">
        <v>1</v>
      </c>
      <c r="L2" s="20">
        <v>1</v>
      </c>
      <c r="M2" s="20">
        <v>1</v>
      </c>
      <c r="N2" s="20">
        <v>1</v>
      </c>
      <c r="O2" s="20">
        <v>1</v>
      </c>
      <c r="P2" s="20">
        <v>1</v>
      </c>
      <c r="Q2" s="20">
        <v>1</v>
      </c>
      <c r="R2" s="20">
        <v>1</v>
      </c>
      <c r="S2" s="20">
        <v>2</v>
      </c>
      <c r="T2" s="20">
        <v>1</v>
      </c>
      <c r="U2" s="20">
        <v>1</v>
      </c>
      <c r="V2" s="20">
        <v>1</v>
      </c>
      <c r="W2" s="20">
        <v>1</v>
      </c>
      <c r="X2" s="20">
        <v>1</v>
      </c>
      <c r="Y2" s="20">
        <v>2</v>
      </c>
      <c r="Z2" s="20">
        <v>1</v>
      </c>
      <c r="AA2" s="20">
        <v>1</v>
      </c>
      <c r="AB2" s="20">
        <v>1</v>
      </c>
      <c r="AC2" s="20">
        <v>1</v>
      </c>
      <c r="AD2" s="20">
        <v>1</v>
      </c>
      <c r="AE2" s="20">
        <v>1</v>
      </c>
      <c r="AF2" s="20">
        <v>1</v>
      </c>
      <c r="AG2" s="20">
        <v>1</v>
      </c>
      <c r="AH2" s="20">
        <v>1</v>
      </c>
      <c r="AI2" s="20">
        <v>2</v>
      </c>
      <c r="AJ2" s="20">
        <v>1</v>
      </c>
      <c r="AK2" s="20">
        <v>1</v>
      </c>
      <c r="AL2" s="20">
        <v>1</v>
      </c>
      <c r="AM2" s="20">
        <v>1</v>
      </c>
      <c r="AN2" s="20">
        <v>1</v>
      </c>
      <c r="AO2" s="20">
        <v>2</v>
      </c>
      <c r="AP2" s="20">
        <v>2</v>
      </c>
      <c r="AQ2" s="20">
        <v>2</v>
      </c>
      <c r="AR2" s="20">
        <v>1</v>
      </c>
      <c r="AS2" s="20">
        <v>1</v>
      </c>
      <c r="AT2" s="20">
        <v>3</v>
      </c>
      <c r="AU2" s="20">
        <v>1</v>
      </c>
      <c r="AV2" s="20">
        <v>1</v>
      </c>
      <c r="AW2" s="20">
        <v>2</v>
      </c>
      <c r="AX2" s="20">
        <v>2</v>
      </c>
      <c r="AY2" s="20">
        <v>1</v>
      </c>
      <c r="AZ2" s="20">
        <v>1</v>
      </c>
      <c r="BA2" s="20">
        <v>4</v>
      </c>
      <c r="BB2" s="20">
        <v>1</v>
      </c>
      <c r="BC2" s="20">
        <v>2</v>
      </c>
      <c r="BD2" s="20">
        <v>1</v>
      </c>
      <c r="BE2" s="20">
        <v>1</v>
      </c>
      <c r="BF2" s="20">
        <v>1</v>
      </c>
      <c r="BG2" s="20">
        <v>4</v>
      </c>
      <c r="BH2" s="20">
        <v>1</v>
      </c>
    </row>
    <row r="3" spans="1:60" ht="96" customHeight="1" x14ac:dyDescent="0.25">
      <c r="A3" s="25"/>
      <c r="B3" s="26"/>
      <c r="C3" s="26"/>
      <c r="D3" s="26"/>
      <c r="E3" s="26"/>
      <c r="F3" s="27"/>
      <c r="G3" s="4" t="s">
        <v>17</v>
      </c>
      <c r="H3" s="21" t="s">
        <v>22</v>
      </c>
      <c r="I3" s="21" t="s">
        <v>19</v>
      </c>
      <c r="J3" s="21" t="s">
        <v>18</v>
      </c>
      <c r="K3" s="21" t="s">
        <v>82</v>
      </c>
      <c r="L3" s="21" t="s">
        <v>83</v>
      </c>
      <c r="M3" s="21" t="s">
        <v>21</v>
      </c>
      <c r="N3" s="21" t="s">
        <v>21</v>
      </c>
      <c r="O3" s="21" t="s">
        <v>18</v>
      </c>
      <c r="P3" s="21" t="s">
        <v>84</v>
      </c>
      <c r="Q3" s="21" t="s">
        <v>85</v>
      </c>
      <c r="R3" s="21" t="s">
        <v>24</v>
      </c>
      <c r="S3" s="21" t="s">
        <v>86</v>
      </c>
      <c r="T3" s="21" t="s">
        <v>26</v>
      </c>
      <c r="U3" s="21" t="s">
        <v>87</v>
      </c>
      <c r="V3" s="21" t="s">
        <v>88</v>
      </c>
      <c r="W3" s="21" t="s">
        <v>88</v>
      </c>
      <c r="X3" s="21" t="s">
        <v>89</v>
      </c>
      <c r="Y3" s="21" t="s">
        <v>18</v>
      </c>
      <c r="Z3" s="21" t="s">
        <v>23</v>
      </c>
      <c r="AA3" s="21" t="s">
        <v>20</v>
      </c>
      <c r="AB3" s="21" t="s">
        <v>90</v>
      </c>
      <c r="AC3" s="21" t="s">
        <v>90</v>
      </c>
      <c r="AD3" s="21" t="s">
        <v>25</v>
      </c>
      <c r="AE3" s="21" t="s">
        <v>91</v>
      </c>
      <c r="AF3" s="21" t="s">
        <v>91</v>
      </c>
      <c r="AG3" s="21" t="s">
        <v>20</v>
      </c>
      <c r="AH3" s="21" t="s">
        <v>20</v>
      </c>
      <c r="AI3" s="21" t="s">
        <v>24</v>
      </c>
      <c r="AJ3" s="21" t="s">
        <v>27</v>
      </c>
      <c r="AK3" s="21" t="s">
        <v>18</v>
      </c>
      <c r="AL3" s="21" t="s">
        <v>20</v>
      </c>
      <c r="AM3" s="21" t="s">
        <v>92</v>
      </c>
      <c r="AN3" s="21" t="s">
        <v>93</v>
      </c>
      <c r="AO3" s="21" t="s">
        <v>25</v>
      </c>
      <c r="AP3" s="21" t="s">
        <v>96</v>
      </c>
      <c r="AQ3" s="21" t="s">
        <v>96</v>
      </c>
      <c r="AR3" s="21" t="s">
        <v>97</v>
      </c>
      <c r="AS3" s="21" t="s">
        <v>20</v>
      </c>
      <c r="AT3" s="21" t="s">
        <v>98</v>
      </c>
      <c r="AU3" s="21" t="s">
        <v>95</v>
      </c>
      <c r="AV3" s="21" t="s">
        <v>99</v>
      </c>
      <c r="AW3" s="21" t="s">
        <v>100</v>
      </c>
      <c r="AX3" s="21" t="s">
        <v>101</v>
      </c>
      <c r="AY3" s="21" t="s">
        <v>100</v>
      </c>
      <c r="AZ3" s="21" t="s">
        <v>102</v>
      </c>
      <c r="BA3" s="21" t="s">
        <v>94</v>
      </c>
      <c r="BB3" s="21" t="s">
        <v>25</v>
      </c>
      <c r="BC3" s="21" t="s">
        <v>103</v>
      </c>
      <c r="BD3" s="21" t="s">
        <v>103</v>
      </c>
      <c r="BE3" s="21" t="s">
        <v>20</v>
      </c>
      <c r="BF3" s="21" t="s">
        <v>104</v>
      </c>
      <c r="BG3" s="21" t="s">
        <v>105</v>
      </c>
      <c r="BH3" s="21" t="s">
        <v>21</v>
      </c>
    </row>
    <row r="4" spans="1:60" ht="45.75" customHeight="1" x14ac:dyDescent="0.25">
      <c r="A4" s="8" t="s">
        <v>28</v>
      </c>
      <c r="B4" s="8" t="s">
        <v>29</v>
      </c>
      <c r="C4" s="8" t="s">
        <v>32</v>
      </c>
      <c r="D4" s="8" t="s">
        <v>33</v>
      </c>
      <c r="E4" s="8" t="s">
        <v>30</v>
      </c>
      <c r="F4" s="8" t="s">
        <v>31</v>
      </c>
      <c r="G4" s="11" t="s">
        <v>56</v>
      </c>
      <c r="H4" s="22"/>
      <c r="I4" s="22"/>
      <c r="J4" s="22"/>
      <c r="K4" s="22"/>
      <c r="L4" s="22"/>
      <c r="M4" s="22"/>
      <c r="N4" s="22" t="s">
        <v>106</v>
      </c>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row>
    <row r="5" spans="1:60" x14ac:dyDescent="0.25">
      <c r="C5" s="6">
        <f>SUM(H5:BH5)</f>
        <v>0</v>
      </c>
      <c r="D5" s="6" t="str">
        <f>IF(C5&gt;=Lookups!$B$3,"Ready","Not ready")</f>
        <v>Not ready</v>
      </c>
      <c r="E5" s="6">
        <f>SUM(K5,L5,X5)</f>
        <v>0</v>
      </c>
      <c r="F5" s="6">
        <f>SUM(H5,I5,J5,K5,L5,M5,N5,O5,P5,Q5,Y5,Z5,AK5,AT5,BH5)</f>
        <v>0</v>
      </c>
      <c r="G5" s="6">
        <f>SUM(P5,Q5,T5,AA5,AD5,AG5,AH5,AL5,AM5,AN5,AO5,AS5,AU5,AV5,BA5,BB5,BE5,BF5,BG5)</f>
        <v>0</v>
      </c>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row>
    <row r="6" spans="1:60" x14ac:dyDescent="0.25">
      <c r="C6" s="6">
        <f t="shared" ref="C6:C37" si="0">SUM(H6:BH6)</f>
        <v>0</v>
      </c>
      <c r="D6" s="6" t="str">
        <f>IF(C6&gt;=Lookups!$B$3,"Ready","Not ready")</f>
        <v>Not ready</v>
      </c>
      <c r="E6" s="6">
        <f t="shared" ref="E6:E37" si="1">SUM(K6,L6,X6)</f>
        <v>0</v>
      </c>
      <c r="F6" s="6">
        <f t="shared" ref="F6:F37" si="2">SUM(H6,I6,J6,K6,L6,M6,N6,O6,P6,Q6,Y6,Z6,AK6,AT6,BH6)</f>
        <v>0</v>
      </c>
      <c r="G6" s="6">
        <f t="shared" ref="G6:G37" si="3">SUM(P6,Q6,T6,AA6,AD6,AG6,AH6,AL6,AM6,AN6,AO6,AS6,AU6,AV6,BA6,BB6,BE6,BF6,BG6)</f>
        <v>0</v>
      </c>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row>
    <row r="7" spans="1:60" x14ac:dyDescent="0.25">
      <c r="C7" s="6">
        <f t="shared" si="0"/>
        <v>0</v>
      </c>
      <c r="D7" s="6" t="str">
        <f>IF(C7&gt;=Lookups!$B$3,"Ready","Not ready")</f>
        <v>Not ready</v>
      </c>
      <c r="E7" s="6">
        <f t="shared" si="1"/>
        <v>0</v>
      </c>
      <c r="F7" s="6">
        <f t="shared" si="2"/>
        <v>0</v>
      </c>
      <c r="G7" s="6">
        <f t="shared" si="3"/>
        <v>0</v>
      </c>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row>
    <row r="8" spans="1:60" x14ac:dyDescent="0.25">
      <c r="C8" s="6">
        <f t="shared" si="0"/>
        <v>0</v>
      </c>
      <c r="D8" s="6" t="str">
        <f>IF(C8&gt;=Lookups!$B$3,"Ready","Not ready")</f>
        <v>Not ready</v>
      </c>
      <c r="E8" s="6">
        <f t="shared" si="1"/>
        <v>0</v>
      </c>
      <c r="F8" s="6">
        <f t="shared" si="2"/>
        <v>0</v>
      </c>
      <c r="G8" s="6">
        <f t="shared" si="3"/>
        <v>0</v>
      </c>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row>
    <row r="9" spans="1:60" x14ac:dyDescent="0.25">
      <c r="C9" s="6">
        <f t="shared" si="0"/>
        <v>0</v>
      </c>
      <c r="D9" s="6" t="str">
        <f>IF(C9&gt;=Lookups!$B$3,"Ready","Not ready")</f>
        <v>Not ready</v>
      </c>
      <c r="E9" s="6">
        <f t="shared" si="1"/>
        <v>0</v>
      </c>
      <c r="F9" s="6">
        <f t="shared" si="2"/>
        <v>0</v>
      </c>
      <c r="G9" s="6">
        <f t="shared" si="3"/>
        <v>0</v>
      </c>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row>
    <row r="10" spans="1:60" x14ac:dyDescent="0.25">
      <c r="C10" s="6">
        <f t="shared" si="0"/>
        <v>0</v>
      </c>
      <c r="D10" s="6" t="str">
        <f>IF(C10&gt;=Lookups!$B$3,"Ready","Not ready")</f>
        <v>Not ready</v>
      </c>
      <c r="E10" s="6">
        <f t="shared" si="1"/>
        <v>0</v>
      </c>
      <c r="F10" s="6">
        <f t="shared" si="2"/>
        <v>0</v>
      </c>
      <c r="G10" s="6">
        <f t="shared" si="3"/>
        <v>0</v>
      </c>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row>
    <row r="11" spans="1:60" x14ac:dyDescent="0.25">
      <c r="C11" s="6">
        <f t="shared" si="0"/>
        <v>0</v>
      </c>
      <c r="D11" s="6" t="str">
        <f>IF(C11&gt;=Lookups!$B$3,"Ready","Not ready")</f>
        <v>Not ready</v>
      </c>
      <c r="E11" s="6">
        <f t="shared" si="1"/>
        <v>0</v>
      </c>
      <c r="F11" s="6">
        <f t="shared" si="2"/>
        <v>0</v>
      </c>
      <c r="G11" s="6">
        <f t="shared" si="3"/>
        <v>0</v>
      </c>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row>
    <row r="12" spans="1:60" x14ac:dyDescent="0.25">
      <c r="C12" s="6">
        <f t="shared" si="0"/>
        <v>0</v>
      </c>
      <c r="D12" s="6" t="str">
        <f>IF(C12&gt;=Lookups!$B$3,"Ready","Not ready")</f>
        <v>Not ready</v>
      </c>
      <c r="E12" s="6">
        <f t="shared" si="1"/>
        <v>0</v>
      </c>
      <c r="F12" s="6">
        <f t="shared" si="2"/>
        <v>0</v>
      </c>
      <c r="G12" s="6">
        <f t="shared" si="3"/>
        <v>0</v>
      </c>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row>
    <row r="13" spans="1:60" x14ac:dyDescent="0.25">
      <c r="C13" s="6">
        <f t="shared" si="0"/>
        <v>0</v>
      </c>
      <c r="D13" s="6" t="str">
        <f>IF(C13&gt;=Lookups!$B$3,"Ready","Not ready")</f>
        <v>Not ready</v>
      </c>
      <c r="E13" s="6">
        <f t="shared" si="1"/>
        <v>0</v>
      </c>
      <c r="F13" s="6">
        <f t="shared" si="2"/>
        <v>0</v>
      </c>
      <c r="G13" s="6">
        <f t="shared" si="3"/>
        <v>0</v>
      </c>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row>
    <row r="14" spans="1:60" x14ac:dyDescent="0.25">
      <c r="C14" s="6">
        <f t="shared" si="0"/>
        <v>0</v>
      </c>
      <c r="D14" s="6" t="str">
        <f>IF(C14&gt;=Lookups!$B$3,"Ready","Not ready")</f>
        <v>Not ready</v>
      </c>
      <c r="E14" s="6">
        <f t="shared" si="1"/>
        <v>0</v>
      </c>
      <c r="F14" s="6">
        <f t="shared" si="2"/>
        <v>0</v>
      </c>
      <c r="G14" s="6">
        <f t="shared" si="3"/>
        <v>0</v>
      </c>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row>
    <row r="15" spans="1:60" x14ac:dyDescent="0.25">
      <c r="C15" s="6">
        <f t="shared" si="0"/>
        <v>0</v>
      </c>
      <c r="D15" s="6" t="str">
        <f>IF(C15&gt;=Lookups!$B$3,"Ready","Not ready")</f>
        <v>Not ready</v>
      </c>
      <c r="E15" s="6">
        <f t="shared" si="1"/>
        <v>0</v>
      </c>
      <c r="F15" s="6">
        <f t="shared" si="2"/>
        <v>0</v>
      </c>
      <c r="G15" s="6">
        <f t="shared" si="3"/>
        <v>0</v>
      </c>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row>
    <row r="16" spans="1:60" x14ac:dyDescent="0.25">
      <c r="C16" s="6">
        <f t="shared" si="0"/>
        <v>0</v>
      </c>
      <c r="D16" s="6" t="str">
        <f>IF(C16&gt;=Lookups!$B$3,"Ready","Not ready")</f>
        <v>Not ready</v>
      </c>
      <c r="E16" s="6">
        <f t="shared" si="1"/>
        <v>0</v>
      </c>
      <c r="F16" s="6">
        <f t="shared" si="2"/>
        <v>0</v>
      </c>
      <c r="G16" s="6">
        <f t="shared" si="3"/>
        <v>0</v>
      </c>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row>
    <row r="17" spans="3:60" x14ac:dyDescent="0.25">
      <c r="C17" s="6">
        <f t="shared" si="0"/>
        <v>0</v>
      </c>
      <c r="D17" s="6" t="str">
        <f>IF(C17&gt;=Lookups!$B$3,"Ready","Not ready")</f>
        <v>Not ready</v>
      </c>
      <c r="E17" s="6">
        <f t="shared" si="1"/>
        <v>0</v>
      </c>
      <c r="F17" s="6">
        <f t="shared" si="2"/>
        <v>0</v>
      </c>
      <c r="G17" s="6">
        <f t="shared" si="3"/>
        <v>0</v>
      </c>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row>
    <row r="18" spans="3:60" x14ac:dyDescent="0.25">
      <c r="C18" s="6">
        <f t="shared" si="0"/>
        <v>0</v>
      </c>
      <c r="D18" s="6" t="str">
        <f>IF(C18&gt;=Lookups!$B$3,"Ready","Not ready")</f>
        <v>Not ready</v>
      </c>
      <c r="E18" s="6">
        <f t="shared" si="1"/>
        <v>0</v>
      </c>
      <c r="F18" s="6">
        <f t="shared" si="2"/>
        <v>0</v>
      </c>
      <c r="G18" s="6">
        <f t="shared" si="3"/>
        <v>0</v>
      </c>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row>
    <row r="19" spans="3:60" x14ac:dyDescent="0.25">
      <c r="C19" s="6">
        <f t="shared" si="0"/>
        <v>0</v>
      </c>
      <c r="D19" s="6" t="str">
        <f>IF(C19&gt;=Lookups!$B$3,"Ready","Not ready")</f>
        <v>Not ready</v>
      </c>
      <c r="E19" s="6">
        <f t="shared" si="1"/>
        <v>0</v>
      </c>
      <c r="F19" s="6">
        <f t="shared" si="2"/>
        <v>0</v>
      </c>
      <c r="G19" s="6">
        <f t="shared" si="3"/>
        <v>0</v>
      </c>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row>
    <row r="20" spans="3:60" x14ac:dyDescent="0.25">
      <c r="C20" s="6">
        <f t="shared" si="0"/>
        <v>0</v>
      </c>
      <c r="D20" s="6" t="str">
        <f>IF(C20&gt;=Lookups!$B$3,"Ready","Not ready")</f>
        <v>Not ready</v>
      </c>
      <c r="E20" s="6">
        <f t="shared" si="1"/>
        <v>0</v>
      </c>
      <c r="F20" s="6">
        <f t="shared" si="2"/>
        <v>0</v>
      </c>
      <c r="G20" s="6">
        <f t="shared" si="3"/>
        <v>0</v>
      </c>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row>
    <row r="21" spans="3:60" x14ac:dyDescent="0.25">
      <c r="C21" s="6">
        <f t="shared" si="0"/>
        <v>0</v>
      </c>
      <c r="D21" s="6" t="str">
        <f>IF(C21&gt;=Lookups!$B$3,"Ready","Not ready")</f>
        <v>Not ready</v>
      </c>
      <c r="E21" s="6">
        <f t="shared" si="1"/>
        <v>0</v>
      </c>
      <c r="F21" s="6">
        <f t="shared" si="2"/>
        <v>0</v>
      </c>
      <c r="G21" s="6">
        <f t="shared" si="3"/>
        <v>0</v>
      </c>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row>
    <row r="22" spans="3:60" x14ac:dyDescent="0.25">
      <c r="C22" s="6">
        <f t="shared" si="0"/>
        <v>0</v>
      </c>
      <c r="D22" s="6" t="str">
        <f>IF(C22&gt;=Lookups!$B$3,"Ready","Not ready")</f>
        <v>Not ready</v>
      </c>
      <c r="E22" s="6">
        <f t="shared" si="1"/>
        <v>0</v>
      </c>
      <c r="F22" s="6">
        <f t="shared" si="2"/>
        <v>0</v>
      </c>
      <c r="G22" s="6">
        <f t="shared" si="3"/>
        <v>0</v>
      </c>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row>
    <row r="23" spans="3:60" x14ac:dyDescent="0.25">
      <c r="C23" s="6">
        <f t="shared" si="0"/>
        <v>0</v>
      </c>
      <c r="D23" s="6" t="str">
        <f>IF(C23&gt;=Lookups!$B$3,"Ready","Not ready")</f>
        <v>Not ready</v>
      </c>
      <c r="E23" s="6">
        <f t="shared" si="1"/>
        <v>0</v>
      </c>
      <c r="F23" s="6">
        <f t="shared" si="2"/>
        <v>0</v>
      </c>
      <c r="G23" s="6">
        <f t="shared" si="3"/>
        <v>0</v>
      </c>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row>
    <row r="24" spans="3:60" x14ac:dyDescent="0.25">
      <c r="C24" s="6">
        <f t="shared" si="0"/>
        <v>0</v>
      </c>
      <c r="D24" s="6" t="str">
        <f>IF(C24&gt;=Lookups!$B$3,"Ready","Not ready")</f>
        <v>Not ready</v>
      </c>
      <c r="E24" s="6">
        <f t="shared" si="1"/>
        <v>0</v>
      </c>
      <c r="F24" s="6">
        <f t="shared" si="2"/>
        <v>0</v>
      </c>
      <c r="G24" s="6">
        <f t="shared" si="3"/>
        <v>0</v>
      </c>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row>
    <row r="25" spans="3:60" x14ac:dyDescent="0.25">
      <c r="C25" s="6">
        <f t="shared" si="0"/>
        <v>0</v>
      </c>
      <c r="D25" s="6" t="str">
        <f>IF(C25&gt;=Lookups!$B$3,"Ready","Not ready")</f>
        <v>Not ready</v>
      </c>
      <c r="E25" s="6">
        <f t="shared" si="1"/>
        <v>0</v>
      </c>
      <c r="F25" s="6">
        <f t="shared" si="2"/>
        <v>0</v>
      </c>
      <c r="G25" s="6">
        <f t="shared" si="3"/>
        <v>0</v>
      </c>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row>
    <row r="26" spans="3:60" x14ac:dyDescent="0.25">
      <c r="C26" s="6">
        <f t="shared" si="0"/>
        <v>0</v>
      </c>
      <c r="D26" s="6" t="str">
        <f>IF(C26&gt;=Lookups!$B$3,"Ready","Not ready")</f>
        <v>Not ready</v>
      </c>
      <c r="E26" s="6">
        <f t="shared" si="1"/>
        <v>0</v>
      </c>
      <c r="F26" s="6">
        <f t="shared" si="2"/>
        <v>0</v>
      </c>
      <c r="G26" s="6">
        <f t="shared" si="3"/>
        <v>0</v>
      </c>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row>
    <row r="27" spans="3:60" x14ac:dyDescent="0.25">
      <c r="C27" s="6">
        <f t="shared" si="0"/>
        <v>0</v>
      </c>
      <c r="D27" s="6" t="str">
        <f>IF(C27&gt;=Lookups!$B$3,"Ready","Not ready")</f>
        <v>Not ready</v>
      </c>
      <c r="E27" s="6">
        <f t="shared" si="1"/>
        <v>0</v>
      </c>
      <c r="F27" s="6">
        <f t="shared" si="2"/>
        <v>0</v>
      </c>
      <c r="G27" s="6">
        <f t="shared" si="3"/>
        <v>0</v>
      </c>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row>
    <row r="28" spans="3:60" x14ac:dyDescent="0.25">
      <c r="C28" s="6">
        <f t="shared" si="0"/>
        <v>0</v>
      </c>
      <c r="D28" s="6" t="str">
        <f>IF(C28&gt;=Lookups!$B$3,"Ready","Not ready")</f>
        <v>Not ready</v>
      </c>
      <c r="E28" s="6">
        <f t="shared" si="1"/>
        <v>0</v>
      </c>
      <c r="F28" s="6">
        <f t="shared" si="2"/>
        <v>0</v>
      </c>
      <c r="G28" s="6">
        <f t="shared" si="3"/>
        <v>0</v>
      </c>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row>
    <row r="29" spans="3:60" x14ac:dyDescent="0.25">
      <c r="C29" s="6">
        <f t="shared" si="0"/>
        <v>0</v>
      </c>
      <c r="D29" s="6" t="str">
        <f>IF(C29&gt;=Lookups!$B$3,"Ready","Not ready")</f>
        <v>Not ready</v>
      </c>
      <c r="E29" s="6">
        <f t="shared" si="1"/>
        <v>0</v>
      </c>
      <c r="F29" s="6">
        <f t="shared" si="2"/>
        <v>0</v>
      </c>
      <c r="G29" s="6">
        <f t="shared" si="3"/>
        <v>0</v>
      </c>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row>
    <row r="30" spans="3:60" x14ac:dyDescent="0.25">
      <c r="C30" s="6">
        <f t="shared" si="0"/>
        <v>0</v>
      </c>
      <c r="D30" s="6" t="str">
        <f>IF(C30&gt;=Lookups!$B$3,"Ready","Not ready")</f>
        <v>Not ready</v>
      </c>
      <c r="E30" s="6">
        <f t="shared" si="1"/>
        <v>0</v>
      </c>
      <c r="F30" s="6">
        <f t="shared" si="2"/>
        <v>0</v>
      </c>
      <c r="G30" s="6">
        <f t="shared" si="3"/>
        <v>0</v>
      </c>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row>
    <row r="31" spans="3:60" x14ac:dyDescent="0.25">
      <c r="C31" s="6">
        <f t="shared" si="0"/>
        <v>0</v>
      </c>
      <c r="D31" s="6" t="str">
        <f>IF(C31&gt;=Lookups!$B$3,"Ready","Not ready")</f>
        <v>Not ready</v>
      </c>
      <c r="E31" s="6">
        <f t="shared" si="1"/>
        <v>0</v>
      </c>
      <c r="F31" s="6">
        <f t="shared" si="2"/>
        <v>0</v>
      </c>
      <c r="G31" s="6">
        <f t="shared" si="3"/>
        <v>0</v>
      </c>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row>
    <row r="32" spans="3:60" x14ac:dyDescent="0.25">
      <c r="C32" s="6">
        <f t="shared" si="0"/>
        <v>0</v>
      </c>
      <c r="D32" s="6" t="str">
        <f>IF(C32&gt;=Lookups!$B$3,"Ready","Not ready")</f>
        <v>Not ready</v>
      </c>
      <c r="E32" s="6">
        <f t="shared" si="1"/>
        <v>0</v>
      </c>
      <c r="F32" s="6">
        <f t="shared" si="2"/>
        <v>0</v>
      </c>
      <c r="G32" s="6">
        <f t="shared" si="3"/>
        <v>0</v>
      </c>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row>
    <row r="33" spans="1:60" x14ac:dyDescent="0.25">
      <c r="C33" s="6">
        <f t="shared" si="0"/>
        <v>0</v>
      </c>
      <c r="D33" s="6" t="str">
        <f>IF(C33&gt;=Lookups!$B$3,"Ready","Not ready")</f>
        <v>Not ready</v>
      </c>
      <c r="E33" s="6">
        <f t="shared" si="1"/>
        <v>0</v>
      </c>
      <c r="F33" s="6">
        <f t="shared" si="2"/>
        <v>0</v>
      </c>
      <c r="G33" s="6">
        <f t="shared" si="3"/>
        <v>0</v>
      </c>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row>
    <row r="34" spans="1:60" x14ac:dyDescent="0.25">
      <c r="C34" s="6">
        <f t="shared" si="0"/>
        <v>0</v>
      </c>
      <c r="D34" s="6" t="str">
        <f>IF(C34&gt;=Lookups!$B$3,"Ready","Not ready")</f>
        <v>Not ready</v>
      </c>
      <c r="E34" s="6">
        <f t="shared" si="1"/>
        <v>0</v>
      </c>
      <c r="F34" s="6">
        <f t="shared" si="2"/>
        <v>0</v>
      </c>
      <c r="G34" s="6">
        <f t="shared" si="3"/>
        <v>0</v>
      </c>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row>
    <row r="35" spans="1:60" x14ac:dyDescent="0.25">
      <c r="C35" s="6">
        <f t="shared" si="0"/>
        <v>0</v>
      </c>
      <c r="D35" s="6" t="str">
        <f>IF(C35&gt;=Lookups!$B$3,"Ready","Not ready")</f>
        <v>Not ready</v>
      </c>
      <c r="E35" s="6">
        <f t="shared" si="1"/>
        <v>0</v>
      </c>
      <c r="F35" s="6">
        <f t="shared" si="2"/>
        <v>0</v>
      </c>
      <c r="G35" s="6">
        <f t="shared" si="3"/>
        <v>0</v>
      </c>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row>
    <row r="36" spans="1:60" x14ac:dyDescent="0.25">
      <c r="C36" s="6">
        <f t="shared" si="0"/>
        <v>0</v>
      </c>
      <c r="D36" s="6" t="str">
        <f>IF(C36&gt;=Lookups!$B$3,"Ready","Not ready")</f>
        <v>Not ready</v>
      </c>
      <c r="E36" s="6">
        <f t="shared" si="1"/>
        <v>0</v>
      </c>
      <c r="F36" s="6">
        <f t="shared" si="2"/>
        <v>0</v>
      </c>
      <c r="G36" s="6">
        <f t="shared" si="3"/>
        <v>0</v>
      </c>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row>
    <row r="37" spans="1:60" x14ac:dyDescent="0.25">
      <c r="C37" s="6">
        <f t="shared" si="0"/>
        <v>0</v>
      </c>
      <c r="D37" s="6" t="str">
        <f>IF(C37&gt;=Lookups!$B$3,"Ready","Not ready")</f>
        <v>Not ready</v>
      </c>
      <c r="E37" s="6">
        <f t="shared" si="1"/>
        <v>0</v>
      </c>
      <c r="F37" s="6">
        <f t="shared" si="2"/>
        <v>0</v>
      </c>
      <c r="G37" s="6">
        <f t="shared" si="3"/>
        <v>0</v>
      </c>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row>
    <row r="38" spans="1:60" x14ac:dyDescent="0.25">
      <c r="A38" s="9" t="s">
        <v>53</v>
      </c>
      <c r="B38" s="9"/>
      <c r="C38" s="9" t="e">
        <f>AVERAGEIF(C5:C37,"&gt;0")</f>
        <v>#DIV/0!</v>
      </c>
      <c r="D38" s="9"/>
      <c r="E38" s="9" t="e">
        <f>SUM(E5:E37)/$C$39</f>
        <v>#DIV/0!</v>
      </c>
      <c r="F38" s="9" t="e">
        <f>SUM(F5:F37)/$C$39</f>
        <v>#DIV/0!</v>
      </c>
      <c r="G38" s="9" t="e">
        <f>SUM(G5:G37)/$C$39</f>
        <v>#DIV/0!</v>
      </c>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row>
    <row r="39" spans="1:60" x14ac:dyDescent="0.25">
      <c r="A39" s="9" t="s">
        <v>55</v>
      </c>
      <c r="B39" s="9"/>
      <c r="C39" s="9">
        <f>COUNTIF(C5:C37,"&gt;0")</f>
        <v>0</v>
      </c>
      <c r="D39" s="9"/>
      <c r="E39" s="9"/>
      <c r="F39" s="9"/>
      <c r="G39" s="9"/>
    </row>
  </sheetData>
  <mergeCells count="3">
    <mergeCell ref="A1:F1"/>
    <mergeCell ref="A2:F2"/>
    <mergeCell ref="A3:F3"/>
  </mergeCells>
  <conditionalFormatting sqref="D38:G38">
    <cfRule type="containsErrors" dxfId="7" priority="4">
      <formula>ISERROR(D38)</formula>
    </cfRule>
  </conditionalFormatting>
  <conditionalFormatting sqref="D5:D37">
    <cfRule type="containsText" dxfId="6" priority="2" stopIfTrue="1" operator="containsText" text="Not ready">
      <formula>NOT(ISERROR(SEARCH("Not ready",D5)))</formula>
    </cfRule>
    <cfRule type="containsText" dxfId="5" priority="3" operator="containsText" text="Ready">
      <formula>NOT(ISERROR(SEARCH("Ready",D5)))</formula>
    </cfRule>
  </conditionalFormatting>
  <conditionalFormatting sqref="C38:C39">
    <cfRule type="containsErrors" dxfId="4" priority="1">
      <formula>ISERROR(C38)</formula>
    </cfRule>
  </conditionalFormatting>
  <dataValidations count="4">
    <dataValidation type="whole" allowBlank="1" showInputMessage="1" showErrorMessage="1" sqref="AT5:AT38">
      <formula1>0</formula1>
      <formula2>3</formula2>
    </dataValidation>
    <dataValidation type="whole" allowBlank="1" showInputMessage="1" showErrorMessage="1" sqref="BA5:BA38 BG5:BG38">
      <formula1>0</formula1>
      <formula2>4</formula2>
    </dataValidation>
    <dataValidation type="whole" allowBlank="1" showInputMessage="1" showErrorMessage="1" sqref="AJ5:AN38 AR5:AS38 AU5:AV38 AY5:AZ38 BB5:BB38 BD5:BF38 BH5:BH38 H5:R38 T5:X38 Z5:AH38">
      <formula1>0</formula1>
      <formula2>1</formula2>
    </dataValidation>
    <dataValidation type="whole" allowBlank="1" showInputMessage="1" showErrorMessage="1" sqref="AI5:AI38 AO5:AO38 AQ5:AQ38 AP5:AP231 AW5:AX38 BC5:BC38 S5:S38 Y5:Y38">
      <formula1>0</formula1>
      <formula2>2</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9"/>
  <sheetViews>
    <sheetView workbookViewId="0">
      <selection activeCell="H1" sqref="H1:BH1"/>
    </sheetView>
  </sheetViews>
  <sheetFormatPr defaultRowHeight="15" x14ac:dyDescent="0.25"/>
  <cols>
    <col min="1" max="3" width="9.140625" style="6"/>
    <col min="4" max="4" width="15.5703125" style="6" customWidth="1"/>
    <col min="5" max="7" width="13.5703125" style="6" customWidth="1"/>
    <col min="8" max="16384" width="9.140625" style="6"/>
  </cols>
  <sheetData>
    <row r="1" spans="1:60" x14ac:dyDescent="0.25">
      <c r="A1" s="28" t="s">
        <v>127</v>
      </c>
      <c r="B1" s="29"/>
      <c r="C1" s="29"/>
      <c r="D1" s="29"/>
      <c r="E1" s="29"/>
      <c r="F1" s="30"/>
      <c r="G1" s="5" t="s">
        <v>0</v>
      </c>
      <c r="H1" s="20" t="s">
        <v>1</v>
      </c>
      <c r="I1" s="20" t="s">
        <v>62</v>
      </c>
      <c r="J1" s="20" t="s">
        <v>2</v>
      </c>
      <c r="K1" s="20" t="s">
        <v>63</v>
      </c>
      <c r="L1" s="20" t="s">
        <v>64</v>
      </c>
      <c r="M1" s="20" t="s">
        <v>65</v>
      </c>
      <c r="N1" s="20" t="s">
        <v>3</v>
      </c>
      <c r="O1" s="20" t="s">
        <v>4</v>
      </c>
      <c r="P1" s="20" t="s">
        <v>5</v>
      </c>
      <c r="Q1" s="20" t="s">
        <v>66</v>
      </c>
      <c r="R1" s="20" t="s">
        <v>67</v>
      </c>
      <c r="S1" s="20" t="s">
        <v>68</v>
      </c>
      <c r="T1" s="20" t="s">
        <v>6</v>
      </c>
      <c r="U1" s="20" t="s">
        <v>7</v>
      </c>
      <c r="V1" s="20" t="s">
        <v>8</v>
      </c>
      <c r="W1" s="20" t="s">
        <v>69</v>
      </c>
      <c r="X1" s="20" t="s">
        <v>9</v>
      </c>
      <c r="Y1" s="20" t="s">
        <v>10</v>
      </c>
      <c r="Z1" s="20" t="s">
        <v>70</v>
      </c>
      <c r="AA1" s="20" t="s">
        <v>71</v>
      </c>
      <c r="AB1" s="20" t="s">
        <v>11</v>
      </c>
      <c r="AC1" s="20" t="s">
        <v>12</v>
      </c>
      <c r="AD1" s="20" t="s">
        <v>13</v>
      </c>
      <c r="AE1" s="20" t="s">
        <v>72</v>
      </c>
      <c r="AF1" s="20" t="s">
        <v>73</v>
      </c>
      <c r="AG1" s="20" t="s">
        <v>74</v>
      </c>
      <c r="AH1" s="20" t="s">
        <v>75</v>
      </c>
      <c r="AI1" s="20" t="s">
        <v>76</v>
      </c>
      <c r="AJ1" s="20" t="s">
        <v>77</v>
      </c>
      <c r="AK1" s="20" t="s">
        <v>78</v>
      </c>
      <c r="AL1" s="20" t="s">
        <v>79</v>
      </c>
      <c r="AM1" s="20" t="s">
        <v>80</v>
      </c>
      <c r="AN1" s="20" t="s">
        <v>14</v>
      </c>
      <c r="AO1" s="20" t="s">
        <v>81</v>
      </c>
      <c r="AP1" s="20" t="s">
        <v>129</v>
      </c>
      <c r="AQ1" s="20" t="s">
        <v>130</v>
      </c>
      <c r="AR1" s="20" t="s">
        <v>131</v>
      </c>
      <c r="AS1" s="20" t="s">
        <v>132</v>
      </c>
      <c r="AT1" s="20" t="s">
        <v>133</v>
      </c>
      <c r="AU1" s="20" t="s">
        <v>15</v>
      </c>
      <c r="AV1" s="20" t="s">
        <v>134</v>
      </c>
      <c r="AW1" s="20" t="s">
        <v>135</v>
      </c>
      <c r="AX1" s="20" t="s">
        <v>136</v>
      </c>
      <c r="AY1" s="20" t="s">
        <v>137</v>
      </c>
      <c r="AZ1" s="20" t="s">
        <v>138</v>
      </c>
      <c r="BA1" s="20" t="s">
        <v>139</v>
      </c>
      <c r="BB1" s="20" t="s">
        <v>140</v>
      </c>
      <c r="BC1" s="20" t="s">
        <v>141</v>
      </c>
      <c r="BD1" s="20" t="s">
        <v>142</v>
      </c>
      <c r="BE1" s="20" t="s">
        <v>143</v>
      </c>
      <c r="BF1" s="20" t="s">
        <v>144</v>
      </c>
      <c r="BG1" s="20" t="s">
        <v>145</v>
      </c>
      <c r="BH1" s="20" t="s">
        <v>146</v>
      </c>
    </row>
    <row r="2" spans="1:60" x14ac:dyDescent="0.25">
      <c r="A2" s="31" t="s">
        <v>37</v>
      </c>
      <c r="B2" s="29"/>
      <c r="C2" s="29"/>
      <c r="D2" s="29"/>
      <c r="E2" s="29"/>
      <c r="F2" s="30"/>
      <c r="G2" s="7" t="s">
        <v>16</v>
      </c>
      <c r="H2" s="20">
        <v>1</v>
      </c>
      <c r="I2" s="20">
        <v>1</v>
      </c>
      <c r="J2" s="20">
        <v>1</v>
      </c>
      <c r="K2" s="20">
        <v>1</v>
      </c>
      <c r="L2" s="20">
        <v>1</v>
      </c>
      <c r="M2" s="20">
        <v>1</v>
      </c>
      <c r="N2" s="20">
        <v>1</v>
      </c>
      <c r="O2" s="20">
        <v>1</v>
      </c>
      <c r="P2" s="20">
        <v>1</v>
      </c>
      <c r="Q2" s="20">
        <v>1</v>
      </c>
      <c r="R2" s="20">
        <v>1</v>
      </c>
      <c r="S2" s="20">
        <v>2</v>
      </c>
      <c r="T2" s="20">
        <v>1</v>
      </c>
      <c r="U2" s="20">
        <v>1</v>
      </c>
      <c r="V2" s="20">
        <v>1</v>
      </c>
      <c r="W2" s="20">
        <v>1</v>
      </c>
      <c r="X2" s="20">
        <v>1</v>
      </c>
      <c r="Y2" s="20">
        <v>2</v>
      </c>
      <c r="Z2" s="20">
        <v>1</v>
      </c>
      <c r="AA2" s="20">
        <v>1</v>
      </c>
      <c r="AB2" s="20">
        <v>1</v>
      </c>
      <c r="AC2" s="20">
        <v>1</v>
      </c>
      <c r="AD2" s="20">
        <v>1</v>
      </c>
      <c r="AE2" s="20">
        <v>1</v>
      </c>
      <c r="AF2" s="20">
        <v>1</v>
      </c>
      <c r="AG2" s="20">
        <v>1</v>
      </c>
      <c r="AH2" s="20">
        <v>1</v>
      </c>
      <c r="AI2" s="20">
        <v>2</v>
      </c>
      <c r="AJ2" s="20">
        <v>1</v>
      </c>
      <c r="AK2" s="20">
        <v>1</v>
      </c>
      <c r="AL2" s="20">
        <v>1</v>
      </c>
      <c r="AM2" s="20">
        <v>1</v>
      </c>
      <c r="AN2" s="20">
        <v>1</v>
      </c>
      <c r="AO2" s="20">
        <v>2</v>
      </c>
      <c r="AP2" s="20">
        <v>2</v>
      </c>
      <c r="AQ2" s="20">
        <v>2</v>
      </c>
      <c r="AR2" s="20">
        <v>1</v>
      </c>
      <c r="AS2" s="20">
        <v>1</v>
      </c>
      <c r="AT2" s="20">
        <v>3</v>
      </c>
      <c r="AU2" s="20">
        <v>1</v>
      </c>
      <c r="AV2" s="20">
        <v>1</v>
      </c>
      <c r="AW2" s="20">
        <v>2</v>
      </c>
      <c r="AX2" s="20">
        <v>2</v>
      </c>
      <c r="AY2" s="20">
        <v>1</v>
      </c>
      <c r="AZ2" s="20">
        <v>1</v>
      </c>
      <c r="BA2" s="20">
        <v>4</v>
      </c>
      <c r="BB2" s="20">
        <v>1</v>
      </c>
      <c r="BC2" s="20">
        <v>2</v>
      </c>
      <c r="BD2" s="20">
        <v>1</v>
      </c>
      <c r="BE2" s="20">
        <v>1</v>
      </c>
      <c r="BF2" s="20">
        <v>1</v>
      </c>
      <c r="BG2" s="20">
        <v>4</v>
      </c>
      <c r="BH2" s="20">
        <v>1</v>
      </c>
    </row>
    <row r="3" spans="1:60" ht="96" customHeight="1" x14ac:dyDescent="0.25">
      <c r="A3" s="25"/>
      <c r="B3" s="26"/>
      <c r="C3" s="26"/>
      <c r="D3" s="26"/>
      <c r="E3" s="26"/>
      <c r="F3" s="27"/>
      <c r="G3" s="4" t="s">
        <v>17</v>
      </c>
      <c r="H3" s="21" t="s">
        <v>22</v>
      </c>
      <c r="I3" s="21" t="s">
        <v>19</v>
      </c>
      <c r="J3" s="21" t="s">
        <v>18</v>
      </c>
      <c r="K3" s="21" t="s">
        <v>82</v>
      </c>
      <c r="L3" s="21" t="s">
        <v>83</v>
      </c>
      <c r="M3" s="21" t="s">
        <v>21</v>
      </c>
      <c r="N3" s="21" t="s">
        <v>21</v>
      </c>
      <c r="O3" s="21" t="s">
        <v>18</v>
      </c>
      <c r="P3" s="21" t="s">
        <v>84</v>
      </c>
      <c r="Q3" s="21" t="s">
        <v>85</v>
      </c>
      <c r="R3" s="21" t="s">
        <v>24</v>
      </c>
      <c r="S3" s="21" t="s">
        <v>86</v>
      </c>
      <c r="T3" s="21" t="s">
        <v>26</v>
      </c>
      <c r="U3" s="21" t="s">
        <v>87</v>
      </c>
      <c r="V3" s="21" t="s">
        <v>88</v>
      </c>
      <c r="W3" s="21" t="s">
        <v>88</v>
      </c>
      <c r="X3" s="21" t="s">
        <v>89</v>
      </c>
      <c r="Y3" s="21" t="s">
        <v>18</v>
      </c>
      <c r="Z3" s="21" t="s">
        <v>23</v>
      </c>
      <c r="AA3" s="21" t="s">
        <v>20</v>
      </c>
      <c r="AB3" s="21" t="s">
        <v>90</v>
      </c>
      <c r="AC3" s="21" t="s">
        <v>90</v>
      </c>
      <c r="AD3" s="21" t="s">
        <v>25</v>
      </c>
      <c r="AE3" s="21" t="s">
        <v>91</v>
      </c>
      <c r="AF3" s="21" t="s">
        <v>91</v>
      </c>
      <c r="AG3" s="21" t="s">
        <v>20</v>
      </c>
      <c r="AH3" s="21" t="s">
        <v>20</v>
      </c>
      <c r="AI3" s="21" t="s">
        <v>24</v>
      </c>
      <c r="AJ3" s="21" t="s">
        <v>27</v>
      </c>
      <c r="AK3" s="21" t="s">
        <v>18</v>
      </c>
      <c r="AL3" s="21" t="s">
        <v>20</v>
      </c>
      <c r="AM3" s="21" t="s">
        <v>92</v>
      </c>
      <c r="AN3" s="21" t="s">
        <v>93</v>
      </c>
      <c r="AO3" s="21" t="s">
        <v>25</v>
      </c>
      <c r="AP3" s="21" t="s">
        <v>96</v>
      </c>
      <c r="AQ3" s="21" t="s">
        <v>96</v>
      </c>
      <c r="AR3" s="21" t="s">
        <v>97</v>
      </c>
      <c r="AS3" s="21" t="s">
        <v>20</v>
      </c>
      <c r="AT3" s="21" t="s">
        <v>98</v>
      </c>
      <c r="AU3" s="21" t="s">
        <v>95</v>
      </c>
      <c r="AV3" s="21" t="s">
        <v>99</v>
      </c>
      <c r="AW3" s="21" t="s">
        <v>100</v>
      </c>
      <c r="AX3" s="21" t="s">
        <v>101</v>
      </c>
      <c r="AY3" s="21" t="s">
        <v>100</v>
      </c>
      <c r="AZ3" s="21" t="s">
        <v>102</v>
      </c>
      <c r="BA3" s="21" t="s">
        <v>94</v>
      </c>
      <c r="BB3" s="21" t="s">
        <v>25</v>
      </c>
      <c r="BC3" s="21" t="s">
        <v>103</v>
      </c>
      <c r="BD3" s="21" t="s">
        <v>103</v>
      </c>
      <c r="BE3" s="21" t="s">
        <v>20</v>
      </c>
      <c r="BF3" s="21" t="s">
        <v>104</v>
      </c>
      <c r="BG3" s="21" t="s">
        <v>105</v>
      </c>
      <c r="BH3" s="21" t="s">
        <v>21</v>
      </c>
    </row>
    <row r="4" spans="1:60" ht="45.75" customHeight="1" x14ac:dyDescent="0.25">
      <c r="A4" s="8" t="s">
        <v>28</v>
      </c>
      <c r="B4" s="8" t="s">
        <v>29</v>
      </c>
      <c r="C4" s="8" t="s">
        <v>32</v>
      </c>
      <c r="D4" s="8" t="s">
        <v>33</v>
      </c>
      <c r="E4" s="8" t="s">
        <v>30</v>
      </c>
      <c r="F4" s="8" t="s">
        <v>31</v>
      </c>
      <c r="G4" s="11" t="s">
        <v>56</v>
      </c>
      <c r="H4" s="22"/>
      <c r="I4" s="22"/>
      <c r="J4" s="22"/>
      <c r="K4" s="22"/>
      <c r="L4" s="22"/>
      <c r="M4" s="22"/>
      <c r="N4" s="22" t="s">
        <v>106</v>
      </c>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row>
    <row r="5" spans="1:60" x14ac:dyDescent="0.25">
      <c r="C5" s="6">
        <f>SUM(H5:BH5)</f>
        <v>0</v>
      </c>
      <c r="D5" s="6" t="str">
        <f>IF(C5&gt;=Lookups!$B$3,"Ready","Not ready")</f>
        <v>Not ready</v>
      </c>
      <c r="E5" s="6">
        <f>SUM(K5,L5,X5)</f>
        <v>0</v>
      </c>
      <c r="F5" s="6">
        <f>SUM(H5,I5,J5,K5,L5,M5,N5,O5,P5,Q5,Y5,Z5,AK5,AT5,BH5)</f>
        <v>0</v>
      </c>
      <c r="G5" s="6">
        <f>SUM(P5,Q5,T5,AA5,AD5,AG5,AH5,AL5,AM5,AN5,AO5,AS5,AU5,AV5,BA5,BB5,BE5,BF5,BG5)</f>
        <v>0</v>
      </c>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row>
    <row r="6" spans="1:60" x14ac:dyDescent="0.25">
      <c r="C6" s="6">
        <f t="shared" ref="C6:C37" si="0">SUM(H6:BH6)</f>
        <v>0</v>
      </c>
      <c r="D6" s="6" t="str">
        <f>IF(C6&gt;=Lookups!$B$3,"Ready","Not ready")</f>
        <v>Not ready</v>
      </c>
      <c r="E6" s="6">
        <f t="shared" ref="E6:E37" si="1">SUM(K6,L6,X6)</f>
        <v>0</v>
      </c>
      <c r="F6" s="6">
        <f t="shared" ref="F6:F37" si="2">SUM(H6,I6,J6,K6,L6,M6,N6,O6,P6,Q6,Y6,Z6,AK6,AT6,BH6)</f>
        <v>0</v>
      </c>
      <c r="G6" s="6">
        <f t="shared" ref="G6:G37" si="3">SUM(P6,Q6,T6,AA6,AD6,AG6,AH6,AL6,AM6,AN6,AO6,AS6,AU6,AV6,BA6,BB6,BE6,BF6,BG6)</f>
        <v>0</v>
      </c>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row>
    <row r="7" spans="1:60" x14ac:dyDescent="0.25">
      <c r="C7" s="6">
        <f t="shared" si="0"/>
        <v>0</v>
      </c>
      <c r="D7" s="6" t="str">
        <f>IF(C7&gt;=Lookups!$B$3,"Ready","Not ready")</f>
        <v>Not ready</v>
      </c>
      <c r="E7" s="6">
        <f t="shared" si="1"/>
        <v>0</v>
      </c>
      <c r="F7" s="6">
        <f t="shared" si="2"/>
        <v>0</v>
      </c>
      <c r="G7" s="6">
        <f t="shared" si="3"/>
        <v>0</v>
      </c>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row>
    <row r="8" spans="1:60" x14ac:dyDescent="0.25">
      <c r="C8" s="6">
        <f t="shared" si="0"/>
        <v>0</v>
      </c>
      <c r="D8" s="6" t="str">
        <f>IF(C8&gt;=Lookups!$B$3,"Ready","Not ready")</f>
        <v>Not ready</v>
      </c>
      <c r="E8" s="6">
        <f t="shared" si="1"/>
        <v>0</v>
      </c>
      <c r="F8" s="6">
        <f t="shared" si="2"/>
        <v>0</v>
      </c>
      <c r="G8" s="6">
        <f t="shared" si="3"/>
        <v>0</v>
      </c>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row>
    <row r="9" spans="1:60" x14ac:dyDescent="0.25">
      <c r="C9" s="6">
        <f t="shared" si="0"/>
        <v>0</v>
      </c>
      <c r="D9" s="6" t="str">
        <f>IF(C9&gt;=Lookups!$B$3,"Ready","Not ready")</f>
        <v>Not ready</v>
      </c>
      <c r="E9" s="6">
        <f t="shared" si="1"/>
        <v>0</v>
      </c>
      <c r="F9" s="6">
        <f t="shared" si="2"/>
        <v>0</v>
      </c>
      <c r="G9" s="6">
        <f t="shared" si="3"/>
        <v>0</v>
      </c>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row>
    <row r="10" spans="1:60" x14ac:dyDescent="0.25">
      <c r="C10" s="6">
        <f t="shared" si="0"/>
        <v>0</v>
      </c>
      <c r="D10" s="6" t="str">
        <f>IF(C10&gt;=Lookups!$B$3,"Ready","Not ready")</f>
        <v>Not ready</v>
      </c>
      <c r="E10" s="6">
        <f t="shared" si="1"/>
        <v>0</v>
      </c>
      <c r="F10" s="6">
        <f t="shared" si="2"/>
        <v>0</v>
      </c>
      <c r="G10" s="6">
        <f t="shared" si="3"/>
        <v>0</v>
      </c>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row>
    <row r="11" spans="1:60" x14ac:dyDescent="0.25">
      <c r="C11" s="6">
        <f t="shared" si="0"/>
        <v>0</v>
      </c>
      <c r="D11" s="6" t="str">
        <f>IF(C11&gt;=Lookups!$B$3,"Ready","Not ready")</f>
        <v>Not ready</v>
      </c>
      <c r="E11" s="6">
        <f t="shared" si="1"/>
        <v>0</v>
      </c>
      <c r="F11" s="6">
        <f t="shared" si="2"/>
        <v>0</v>
      </c>
      <c r="G11" s="6">
        <f t="shared" si="3"/>
        <v>0</v>
      </c>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row>
    <row r="12" spans="1:60" x14ac:dyDescent="0.25">
      <c r="C12" s="6">
        <f t="shared" si="0"/>
        <v>0</v>
      </c>
      <c r="D12" s="6" t="str">
        <f>IF(C12&gt;=Lookups!$B$3,"Ready","Not ready")</f>
        <v>Not ready</v>
      </c>
      <c r="E12" s="6">
        <f t="shared" si="1"/>
        <v>0</v>
      </c>
      <c r="F12" s="6">
        <f t="shared" si="2"/>
        <v>0</v>
      </c>
      <c r="G12" s="6">
        <f t="shared" si="3"/>
        <v>0</v>
      </c>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row>
    <row r="13" spans="1:60" x14ac:dyDescent="0.25">
      <c r="C13" s="6">
        <f t="shared" si="0"/>
        <v>0</v>
      </c>
      <c r="D13" s="6" t="str">
        <f>IF(C13&gt;=Lookups!$B$3,"Ready","Not ready")</f>
        <v>Not ready</v>
      </c>
      <c r="E13" s="6">
        <f t="shared" si="1"/>
        <v>0</v>
      </c>
      <c r="F13" s="6">
        <f t="shared" si="2"/>
        <v>0</v>
      </c>
      <c r="G13" s="6">
        <f t="shared" si="3"/>
        <v>0</v>
      </c>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row>
    <row r="14" spans="1:60" x14ac:dyDescent="0.25">
      <c r="C14" s="6">
        <f t="shared" si="0"/>
        <v>0</v>
      </c>
      <c r="D14" s="6" t="str">
        <f>IF(C14&gt;=Lookups!$B$3,"Ready","Not ready")</f>
        <v>Not ready</v>
      </c>
      <c r="E14" s="6">
        <f t="shared" si="1"/>
        <v>0</v>
      </c>
      <c r="F14" s="6">
        <f t="shared" si="2"/>
        <v>0</v>
      </c>
      <c r="G14" s="6">
        <f t="shared" si="3"/>
        <v>0</v>
      </c>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row>
    <row r="15" spans="1:60" x14ac:dyDescent="0.25">
      <c r="C15" s="6">
        <f t="shared" si="0"/>
        <v>0</v>
      </c>
      <c r="D15" s="6" t="str">
        <f>IF(C15&gt;=Lookups!$B$3,"Ready","Not ready")</f>
        <v>Not ready</v>
      </c>
      <c r="E15" s="6">
        <f t="shared" si="1"/>
        <v>0</v>
      </c>
      <c r="F15" s="6">
        <f t="shared" si="2"/>
        <v>0</v>
      </c>
      <c r="G15" s="6">
        <f t="shared" si="3"/>
        <v>0</v>
      </c>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row>
    <row r="16" spans="1:60" x14ac:dyDescent="0.25">
      <c r="C16" s="6">
        <f t="shared" si="0"/>
        <v>0</v>
      </c>
      <c r="D16" s="6" t="str">
        <f>IF(C16&gt;=Lookups!$B$3,"Ready","Not ready")</f>
        <v>Not ready</v>
      </c>
      <c r="E16" s="6">
        <f t="shared" si="1"/>
        <v>0</v>
      </c>
      <c r="F16" s="6">
        <f t="shared" si="2"/>
        <v>0</v>
      </c>
      <c r="G16" s="6">
        <f t="shared" si="3"/>
        <v>0</v>
      </c>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row>
    <row r="17" spans="3:60" x14ac:dyDescent="0.25">
      <c r="C17" s="6">
        <f t="shared" si="0"/>
        <v>0</v>
      </c>
      <c r="D17" s="6" t="str">
        <f>IF(C17&gt;=Lookups!$B$3,"Ready","Not ready")</f>
        <v>Not ready</v>
      </c>
      <c r="E17" s="6">
        <f t="shared" si="1"/>
        <v>0</v>
      </c>
      <c r="F17" s="6">
        <f t="shared" si="2"/>
        <v>0</v>
      </c>
      <c r="G17" s="6">
        <f t="shared" si="3"/>
        <v>0</v>
      </c>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row>
    <row r="18" spans="3:60" x14ac:dyDescent="0.25">
      <c r="C18" s="6">
        <f t="shared" si="0"/>
        <v>0</v>
      </c>
      <c r="D18" s="6" t="str">
        <f>IF(C18&gt;=Lookups!$B$3,"Ready","Not ready")</f>
        <v>Not ready</v>
      </c>
      <c r="E18" s="6">
        <f t="shared" si="1"/>
        <v>0</v>
      </c>
      <c r="F18" s="6">
        <f t="shared" si="2"/>
        <v>0</v>
      </c>
      <c r="G18" s="6">
        <f t="shared" si="3"/>
        <v>0</v>
      </c>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row>
    <row r="19" spans="3:60" x14ac:dyDescent="0.25">
      <c r="C19" s="6">
        <f t="shared" si="0"/>
        <v>0</v>
      </c>
      <c r="D19" s="6" t="str">
        <f>IF(C19&gt;=Lookups!$B$3,"Ready","Not ready")</f>
        <v>Not ready</v>
      </c>
      <c r="E19" s="6">
        <f t="shared" si="1"/>
        <v>0</v>
      </c>
      <c r="F19" s="6">
        <f t="shared" si="2"/>
        <v>0</v>
      </c>
      <c r="G19" s="6">
        <f t="shared" si="3"/>
        <v>0</v>
      </c>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row>
    <row r="20" spans="3:60" x14ac:dyDescent="0.25">
      <c r="C20" s="6">
        <f t="shared" si="0"/>
        <v>0</v>
      </c>
      <c r="D20" s="6" t="str">
        <f>IF(C20&gt;=Lookups!$B$3,"Ready","Not ready")</f>
        <v>Not ready</v>
      </c>
      <c r="E20" s="6">
        <f t="shared" si="1"/>
        <v>0</v>
      </c>
      <c r="F20" s="6">
        <f t="shared" si="2"/>
        <v>0</v>
      </c>
      <c r="G20" s="6">
        <f t="shared" si="3"/>
        <v>0</v>
      </c>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row>
    <row r="21" spans="3:60" x14ac:dyDescent="0.25">
      <c r="C21" s="6">
        <f t="shared" si="0"/>
        <v>0</v>
      </c>
      <c r="D21" s="6" t="str">
        <f>IF(C21&gt;=Lookups!$B$3,"Ready","Not ready")</f>
        <v>Not ready</v>
      </c>
      <c r="E21" s="6">
        <f t="shared" si="1"/>
        <v>0</v>
      </c>
      <c r="F21" s="6">
        <f t="shared" si="2"/>
        <v>0</v>
      </c>
      <c r="G21" s="6">
        <f t="shared" si="3"/>
        <v>0</v>
      </c>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row>
    <row r="22" spans="3:60" x14ac:dyDescent="0.25">
      <c r="C22" s="6">
        <f t="shared" si="0"/>
        <v>0</v>
      </c>
      <c r="D22" s="6" t="str">
        <f>IF(C22&gt;=Lookups!$B$3,"Ready","Not ready")</f>
        <v>Not ready</v>
      </c>
      <c r="E22" s="6">
        <f t="shared" si="1"/>
        <v>0</v>
      </c>
      <c r="F22" s="6">
        <f t="shared" si="2"/>
        <v>0</v>
      </c>
      <c r="G22" s="6">
        <f t="shared" si="3"/>
        <v>0</v>
      </c>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row>
    <row r="23" spans="3:60" x14ac:dyDescent="0.25">
      <c r="C23" s="6">
        <f t="shared" si="0"/>
        <v>0</v>
      </c>
      <c r="D23" s="6" t="str">
        <f>IF(C23&gt;=Lookups!$B$3,"Ready","Not ready")</f>
        <v>Not ready</v>
      </c>
      <c r="E23" s="6">
        <f t="shared" si="1"/>
        <v>0</v>
      </c>
      <c r="F23" s="6">
        <f t="shared" si="2"/>
        <v>0</v>
      </c>
      <c r="G23" s="6">
        <f t="shared" si="3"/>
        <v>0</v>
      </c>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row>
    <row r="24" spans="3:60" x14ac:dyDescent="0.25">
      <c r="C24" s="6">
        <f t="shared" si="0"/>
        <v>0</v>
      </c>
      <c r="D24" s="6" t="str">
        <f>IF(C24&gt;=Lookups!$B$3,"Ready","Not ready")</f>
        <v>Not ready</v>
      </c>
      <c r="E24" s="6">
        <f t="shared" si="1"/>
        <v>0</v>
      </c>
      <c r="F24" s="6">
        <f t="shared" si="2"/>
        <v>0</v>
      </c>
      <c r="G24" s="6">
        <f t="shared" si="3"/>
        <v>0</v>
      </c>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row>
    <row r="25" spans="3:60" x14ac:dyDescent="0.25">
      <c r="C25" s="6">
        <f t="shared" si="0"/>
        <v>0</v>
      </c>
      <c r="D25" s="6" t="str">
        <f>IF(C25&gt;=Lookups!$B$3,"Ready","Not ready")</f>
        <v>Not ready</v>
      </c>
      <c r="E25" s="6">
        <f t="shared" si="1"/>
        <v>0</v>
      </c>
      <c r="F25" s="6">
        <f t="shared" si="2"/>
        <v>0</v>
      </c>
      <c r="G25" s="6">
        <f t="shared" si="3"/>
        <v>0</v>
      </c>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row>
    <row r="26" spans="3:60" x14ac:dyDescent="0.25">
      <c r="C26" s="6">
        <f t="shared" si="0"/>
        <v>0</v>
      </c>
      <c r="D26" s="6" t="str">
        <f>IF(C26&gt;=Lookups!$B$3,"Ready","Not ready")</f>
        <v>Not ready</v>
      </c>
      <c r="E26" s="6">
        <f t="shared" si="1"/>
        <v>0</v>
      </c>
      <c r="F26" s="6">
        <f t="shared" si="2"/>
        <v>0</v>
      </c>
      <c r="G26" s="6">
        <f t="shared" si="3"/>
        <v>0</v>
      </c>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row>
    <row r="27" spans="3:60" x14ac:dyDescent="0.25">
      <c r="C27" s="6">
        <f t="shared" si="0"/>
        <v>0</v>
      </c>
      <c r="D27" s="6" t="str">
        <f>IF(C27&gt;=Lookups!$B$3,"Ready","Not ready")</f>
        <v>Not ready</v>
      </c>
      <c r="E27" s="6">
        <f t="shared" si="1"/>
        <v>0</v>
      </c>
      <c r="F27" s="6">
        <f t="shared" si="2"/>
        <v>0</v>
      </c>
      <c r="G27" s="6">
        <f t="shared" si="3"/>
        <v>0</v>
      </c>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row>
    <row r="28" spans="3:60" x14ac:dyDescent="0.25">
      <c r="C28" s="6">
        <f t="shared" si="0"/>
        <v>0</v>
      </c>
      <c r="D28" s="6" t="str">
        <f>IF(C28&gt;=Lookups!$B$3,"Ready","Not ready")</f>
        <v>Not ready</v>
      </c>
      <c r="E28" s="6">
        <f t="shared" si="1"/>
        <v>0</v>
      </c>
      <c r="F28" s="6">
        <f t="shared" si="2"/>
        <v>0</v>
      </c>
      <c r="G28" s="6">
        <f t="shared" si="3"/>
        <v>0</v>
      </c>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row>
    <row r="29" spans="3:60" x14ac:dyDescent="0.25">
      <c r="C29" s="6">
        <f t="shared" si="0"/>
        <v>0</v>
      </c>
      <c r="D29" s="6" t="str">
        <f>IF(C29&gt;=Lookups!$B$3,"Ready","Not ready")</f>
        <v>Not ready</v>
      </c>
      <c r="E29" s="6">
        <f t="shared" si="1"/>
        <v>0</v>
      </c>
      <c r="F29" s="6">
        <f t="shared" si="2"/>
        <v>0</v>
      </c>
      <c r="G29" s="6">
        <f t="shared" si="3"/>
        <v>0</v>
      </c>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row>
    <row r="30" spans="3:60" x14ac:dyDescent="0.25">
      <c r="C30" s="6">
        <f t="shared" si="0"/>
        <v>0</v>
      </c>
      <c r="D30" s="6" t="str">
        <f>IF(C30&gt;=Lookups!$B$3,"Ready","Not ready")</f>
        <v>Not ready</v>
      </c>
      <c r="E30" s="6">
        <f t="shared" si="1"/>
        <v>0</v>
      </c>
      <c r="F30" s="6">
        <f t="shared" si="2"/>
        <v>0</v>
      </c>
      <c r="G30" s="6">
        <f t="shared" si="3"/>
        <v>0</v>
      </c>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row>
    <row r="31" spans="3:60" x14ac:dyDescent="0.25">
      <c r="C31" s="6">
        <f t="shared" si="0"/>
        <v>0</v>
      </c>
      <c r="D31" s="6" t="str">
        <f>IF(C31&gt;=Lookups!$B$3,"Ready","Not ready")</f>
        <v>Not ready</v>
      </c>
      <c r="E31" s="6">
        <f t="shared" si="1"/>
        <v>0</v>
      </c>
      <c r="F31" s="6">
        <f t="shared" si="2"/>
        <v>0</v>
      </c>
      <c r="G31" s="6">
        <f t="shared" si="3"/>
        <v>0</v>
      </c>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row>
    <row r="32" spans="3:60" x14ac:dyDescent="0.25">
      <c r="C32" s="6">
        <f t="shared" si="0"/>
        <v>0</v>
      </c>
      <c r="D32" s="6" t="str">
        <f>IF(C32&gt;=Lookups!$B$3,"Ready","Not ready")</f>
        <v>Not ready</v>
      </c>
      <c r="E32" s="6">
        <f t="shared" si="1"/>
        <v>0</v>
      </c>
      <c r="F32" s="6">
        <f t="shared" si="2"/>
        <v>0</v>
      </c>
      <c r="G32" s="6">
        <f t="shared" si="3"/>
        <v>0</v>
      </c>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row>
    <row r="33" spans="1:60" x14ac:dyDescent="0.25">
      <c r="C33" s="6">
        <f t="shared" si="0"/>
        <v>0</v>
      </c>
      <c r="D33" s="6" t="str">
        <f>IF(C33&gt;=Lookups!$B$3,"Ready","Not ready")</f>
        <v>Not ready</v>
      </c>
      <c r="E33" s="6">
        <f t="shared" si="1"/>
        <v>0</v>
      </c>
      <c r="F33" s="6">
        <f t="shared" si="2"/>
        <v>0</v>
      </c>
      <c r="G33" s="6">
        <f t="shared" si="3"/>
        <v>0</v>
      </c>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row>
    <row r="34" spans="1:60" x14ac:dyDescent="0.25">
      <c r="C34" s="6">
        <f t="shared" si="0"/>
        <v>0</v>
      </c>
      <c r="D34" s="6" t="str">
        <f>IF(C34&gt;=Lookups!$B$3,"Ready","Not ready")</f>
        <v>Not ready</v>
      </c>
      <c r="E34" s="6">
        <f t="shared" si="1"/>
        <v>0</v>
      </c>
      <c r="F34" s="6">
        <f t="shared" si="2"/>
        <v>0</v>
      </c>
      <c r="G34" s="6">
        <f t="shared" si="3"/>
        <v>0</v>
      </c>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row>
    <row r="35" spans="1:60" x14ac:dyDescent="0.25">
      <c r="C35" s="6">
        <f t="shared" si="0"/>
        <v>0</v>
      </c>
      <c r="D35" s="6" t="str">
        <f>IF(C35&gt;=Lookups!$B$3,"Ready","Not ready")</f>
        <v>Not ready</v>
      </c>
      <c r="E35" s="6">
        <f t="shared" si="1"/>
        <v>0</v>
      </c>
      <c r="F35" s="6">
        <f t="shared" si="2"/>
        <v>0</v>
      </c>
      <c r="G35" s="6">
        <f t="shared" si="3"/>
        <v>0</v>
      </c>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row>
    <row r="36" spans="1:60" x14ac:dyDescent="0.25">
      <c r="C36" s="6">
        <f t="shared" si="0"/>
        <v>0</v>
      </c>
      <c r="D36" s="6" t="str">
        <f>IF(C36&gt;=Lookups!$B$3,"Ready","Not ready")</f>
        <v>Not ready</v>
      </c>
      <c r="E36" s="6">
        <f t="shared" si="1"/>
        <v>0</v>
      </c>
      <c r="F36" s="6">
        <f t="shared" si="2"/>
        <v>0</v>
      </c>
      <c r="G36" s="6">
        <f t="shared" si="3"/>
        <v>0</v>
      </c>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row>
    <row r="37" spans="1:60" x14ac:dyDescent="0.25">
      <c r="C37" s="6">
        <f t="shared" si="0"/>
        <v>0</v>
      </c>
      <c r="D37" s="6" t="str">
        <f>IF(C37&gt;=Lookups!$B$3,"Ready","Not ready")</f>
        <v>Not ready</v>
      </c>
      <c r="E37" s="6">
        <f t="shared" si="1"/>
        <v>0</v>
      </c>
      <c r="F37" s="6">
        <f t="shared" si="2"/>
        <v>0</v>
      </c>
      <c r="G37" s="6">
        <f t="shared" si="3"/>
        <v>0</v>
      </c>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row>
    <row r="38" spans="1:60" x14ac:dyDescent="0.25">
      <c r="A38" s="9" t="s">
        <v>53</v>
      </c>
      <c r="B38" s="9"/>
      <c r="C38" s="9" t="e">
        <f>AVERAGEIF(C5:C37,"&gt;0")</f>
        <v>#DIV/0!</v>
      </c>
      <c r="D38" s="9"/>
      <c r="E38" s="9" t="e">
        <f>SUM(E5:E37)/$C$39</f>
        <v>#DIV/0!</v>
      </c>
      <c r="F38" s="9" t="e">
        <f>SUM(F5:F37)/$C$39</f>
        <v>#DIV/0!</v>
      </c>
      <c r="G38" s="9" t="e">
        <f>SUM(G5:G37)/$C$39</f>
        <v>#DIV/0!</v>
      </c>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row>
    <row r="39" spans="1:60" x14ac:dyDescent="0.25">
      <c r="A39" s="9" t="s">
        <v>55</v>
      </c>
      <c r="B39" s="9"/>
      <c r="C39" s="9">
        <f>COUNTIF(C5:C37,"&gt;0")</f>
        <v>0</v>
      </c>
      <c r="D39" s="9"/>
      <c r="E39" s="9"/>
      <c r="F39" s="9"/>
      <c r="G39" s="9"/>
    </row>
  </sheetData>
  <mergeCells count="3">
    <mergeCell ref="A1:F1"/>
    <mergeCell ref="A2:F2"/>
    <mergeCell ref="A3:F3"/>
  </mergeCells>
  <conditionalFormatting sqref="D38:G38">
    <cfRule type="containsErrors" dxfId="3" priority="4">
      <formula>ISERROR(D38)</formula>
    </cfRule>
  </conditionalFormatting>
  <conditionalFormatting sqref="D5:D37">
    <cfRule type="containsText" dxfId="2" priority="2" stopIfTrue="1" operator="containsText" text="Not ready">
      <formula>NOT(ISERROR(SEARCH("Not ready",D5)))</formula>
    </cfRule>
    <cfRule type="containsText" dxfId="1" priority="3" operator="containsText" text="Ready">
      <formula>NOT(ISERROR(SEARCH("Ready",D5)))</formula>
    </cfRule>
  </conditionalFormatting>
  <conditionalFormatting sqref="C38:C39">
    <cfRule type="containsErrors" dxfId="0" priority="1">
      <formula>ISERROR(C38)</formula>
    </cfRule>
  </conditionalFormatting>
  <dataValidations count="4">
    <dataValidation type="whole" allowBlank="1" showInputMessage="1" showErrorMessage="1" sqref="AI5:AI38 AO5:AO38 AQ5:AQ38 AP5:AP231 AW5:AX38 BC5:BC38 Y5:Y38 S5:S6 S9:S38">
      <formula1>0</formula1>
      <formula2>2</formula2>
    </dataValidation>
    <dataValidation type="whole" allowBlank="1" showInputMessage="1" showErrorMessage="1" sqref="AJ5:AN38 AR5:AS38 AU5:AV38 AY5:AZ38 BB5:BB38 BD5:BF38 BH5:BH38 H9:R38 Z5:AH38 T5:X6 H5:R6 T9:X38">
      <formula1>0</formula1>
      <formula2>1</formula2>
    </dataValidation>
    <dataValidation type="whole" allowBlank="1" showInputMessage="1" showErrorMessage="1" sqref="BA5:BA38 BG5:BG38">
      <formula1>0</formula1>
      <formula2>4</formula2>
    </dataValidation>
    <dataValidation type="whole" allowBlank="1" showInputMessage="1" showErrorMessage="1" sqref="AT5:AT38">
      <formula1>0</formula1>
      <formula2>3</formula2>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6"/>
  <sheetViews>
    <sheetView workbookViewId="0">
      <selection activeCell="A7" sqref="A7"/>
    </sheetView>
  </sheetViews>
  <sheetFormatPr defaultRowHeight="15" x14ac:dyDescent="0.25"/>
  <cols>
    <col min="1" max="1" width="34.42578125" bestFit="1" customWidth="1"/>
  </cols>
  <sheetData>
    <row r="1" spans="1:38" x14ac:dyDescent="0.25">
      <c r="A1" s="12" t="s">
        <v>34</v>
      </c>
      <c r="F1" t="s">
        <v>107</v>
      </c>
      <c r="G1" t="s">
        <v>108</v>
      </c>
      <c r="L1" t="s">
        <v>109</v>
      </c>
      <c r="O1" t="s">
        <v>110</v>
      </c>
      <c r="R1" t="s">
        <v>111</v>
      </c>
      <c r="U1" t="s">
        <v>112</v>
      </c>
      <c r="X1" t="s">
        <v>113</v>
      </c>
      <c r="AA1" t="s">
        <v>114</v>
      </c>
      <c r="AD1" t="s">
        <v>115</v>
      </c>
      <c r="AG1" t="s">
        <v>116</v>
      </c>
      <c r="AJ1" t="s">
        <v>117</v>
      </c>
    </row>
    <row r="2" spans="1:38" x14ac:dyDescent="0.25">
      <c r="F2" t="str">
        <f>'Class 1'!$A$1</f>
        <v xml:space="preserve">Class: </v>
      </c>
      <c r="G2" t="str">
        <f>'Class 1'!$A$2</f>
        <v>Teacher:</v>
      </c>
      <c r="H2" s="24" t="s">
        <v>38</v>
      </c>
      <c r="I2" s="24" t="s">
        <v>118</v>
      </c>
      <c r="J2">
        <v>1</v>
      </c>
      <c r="K2" s="24">
        <v>1</v>
      </c>
      <c r="L2" s="24">
        <f>'Class 1'!$A5</f>
        <v>0</v>
      </c>
      <c r="M2" s="24">
        <f>'Class 1'!$B5</f>
        <v>0</v>
      </c>
      <c r="N2" s="24" t="str">
        <f t="shared" ref="N2:N34" si="0">M2&amp;" "&amp;L2</f>
        <v>0 0</v>
      </c>
      <c r="O2" s="24">
        <f>'Class 2'!$A5</f>
        <v>0</v>
      </c>
      <c r="P2" s="24">
        <f>'Class 2'!$B5</f>
        <v>0</v>
      </c>
      <c r="Q2" s="24" t="str">
        <f t="shared" ref="Q2:Q34" si="1">P2&amp;" "&amp;O2</f>
        <v>0 0</v>
      </c>
      <c r="R2" s="24">
        <f>'Class 3'!$A5</f>
        <v>0</v>
      </c>
      <c r="S2" s="24">
        <f>'Class 3'!$B5</f>
        <v>0</v>
      </c>
      <c r="T2" s="24" t="str">
        <f t="shared" ref="T2:T34" si="2">S2&amp;" "&amp;R2</f>
        <v>0 0</v>
      </c>
      <c r="U2" s="24">
        <f>'Class 4'!$A5</f>
        <v>0</v>
      </c>
      <c r="V2" s="24">
        <f>'Class 4'!$B5</f>
        <v>0</v>
      </c>
      <c r="W2" s="24" t="str">
        <f t="shared" ref="W2:W34" si="3">V2&amp;" "&amp;U2</f>
        <v>0 0</v>
      </c>
      <c r="X2" s="24">
        <f>'Class 5'!$A5</f>
        <v>0</v>
      </c>
      <c r="Y2" s="24">
        <f>'Class 5'!$B5</f>
        <v>0</v>
      </c>
      <c r="Z2" s="24" t="str">
        <f t="shared" ref="Z2:Z34" si="4">Y2&amp;" "&amp;X2</f>
        <v>0 0</v>
      </c>
      <c r="AA2" s="24">
        <f>'Class 6'!$A5</f>
        <v>0</v>
      </c>
      <c r="AB2" s="24">
        <f>'Class 6'!$B5</f>
        <v>0</v>
      </c>
      <c r="AC2" s="24" t="str">
        <f t="shared" ref="AC2:AC34" si="5">AB2&amp;" "&amp;AA2</f>
        <v>0 0</v>
      </c>
      <c r="AD2" s="24">
        <f>'Class 7'!$A5</f>
        <v>0</v>
      </c>
      <c r="AE2" s="24">
        <f>'Class 7'!$B5</f>
        <v>0</v>
      </c>
      <c r="AF2" s="24" t="str">
        <f t="shared" ref="AF2:AF34" si="6">AE2&amp;" "&amp;AD2</f>
        <v>0 0</v>
      </c>
      <c r="AG2" s="24">
        <f>'Class 8'!$A5</f>
        <v>0</v>
      </c>
      <c r="AH2" s="24">
        <f>'Class 8'!$B5</f>
        <v>0</v>
      </c>
      <c r="AI2" s="24" t="str">
        <f t="shared" ref="AI2:AI34" si="7">AH2&amp;" "&amp;AG2</f>
        <v>0 0</v>
      </c>
      <c r="AJ2" s="24">
        <f>'Class 9'!$A5</f>
        <v>0</v>
      </c>
      <c r="AK2" s="24">
        <f>'Class 9'!$B5</f>
        <v>0</v>
      </c>
      <c r="AL2" s="24" t="str">
        <f t="shared" ref="AL2:AL34" si="8">AK2&amp;" "&amp;AJ2</f>
        <v>0 0</v>
      </c>
    </row>
    <row r="3" spans="1:38" x14ac:dyDescent="0.25">
      <c r="A3" t="s">
        <v>35</v>
      </c>
      <c r="B3">
        <v>26</v>
      </c>
      <c r="F3" t="str">
        <f>'Class 2'!$A$1</f>
        <v>Class:</v>
      </c>
      <c r="G3" t="str">
        <f>'Class 2'!$A$2</f>
        <v>Teacher:</v>
      </c>
      <c r="H3" t="s">
        <v>39</v>
      </c>
      <c r="I3" t="s">
        <v>119</v>
      </c>
      <c r="J3">
        <v>2</v>
      </c>
      <c r="K3">
        <v>2</v>
      </c>
      <c r="L3" s="24">
        <f>'Class 1'!A6</f>
        <v>0</v>
      </c>
      <c r="M3" s="24">
        <f>'Class 1'!B6</f>
        <v>0</v>
      </c>
      <c r="N3" s="24" t="str">
        <f t="shared" si="0"/>
        <v>0 0</v>
      </c>
      <c r="O3" s="24">
        <f>'Class 2'!$A6</f>
        <v>0</v>
      </c>
      <c r="P3" s="24">
        <f>'Class 2'!$B6</f>
        <v>0</v>
      </c>
      <c r="Q3" s="24" t="str">
        <f t="shared" si="1"/>
        <v>0 0</v>
      </c>
      <c r="R3" s="24">
        <f>'Class 3'!$A6</f>
        <v>0</v>
      </c>
      <c r="S3" s="24">
        <f>'Class 3'!$B6</f>
        <v>0</v>
      </c>
      <c r="T3" s="24" t="str">
        <f t="shared" si="2"/>
        <v>0 0</v>
      </c>
      <c r="U3" s="24">
        <f>'Class 4'!$A6</f>
        <v>0</v>
      </c>
      <c r="V3" s="24">
        <f>'Class 4'!$B6</f>
        <v>0</v>
      </c>
      <c r="W3" s="24" t="str">
        <f t="shared" si="3"/>
        <v>0 0</v>
      </c>
      <c r="X3" s="24">
        <f>'Class 5'!$A6</f>
        <v>0</v>
      </c>
      <c r="Y3" s="24">
        <f>'Class 5'!$B6</f>
        <v>0</v>
      </c>
      <c r="Z3" s="24" t="str">
        <f t="shared" si="4"/>
        <v>0 0</v>
      </c>
      <c r="AA3" s="24">
        <f>'Class 6'!$A6</f>
        <v>0</v>
      </c>
      <c r="AB3" s="24">
        <f>'Class 6'!$B6</f>
        <v>0</v>
      </c>
      <c r="AC3" s="24" t="str">
        <f t="shared" si="5"/>
        <v>0 0</v>
      </c>
      <c r="AD3" s="24">
        <f>'Class 7'!$A6</f>
        <v>0</v>
      </c>
      <c r="AE3" s="24">
        <f>'Class 7'!$B6</f>
        <v>0</v>
      </c>
      <c r="AF3" s="24" t="str">
        <f t="shared" si="6"/>
        <v>0 0</v>
      </c>
      <c r="AG3" s="24">
        <f>'Class 8'!$A6</f>
        <v>0</v>
      </c>
      <c r="AH3" s="24">
        <f>'Class 8'!$B6</f>
        <v>0</v>
      </c>
      <c r="AI3" s="24" t="str">
        <f t="shared" si="7"/>
        <v>0 0</v>
      </c>
      <c r="AJ3" s="24">
        <f>'Class 9'!$A6</f>
        <v>0</v>
      </c>
      <c r="AK3" s="24">
        <f>'Class 9'!$B6</f>
        <v>0</v>
      </c>
      <c r="AL3" s="24" t="str">
        <f t="shared" si="8"/>
        <v>0 0</v>
      </c>
    </row>
    <row r="4" spans="1:38" x14ac:dyDescent="0.25">
      <c r="A4" t="s">
        <v>49</v>
      </c>
      <c r="B4">
        <v>29.78</v>
      </c>
      <c r="F4" t="str">
        <f>'Class 3'!$A$1</f>
        <v>Class:</v>
      </c>
      <c r="G4" t="str">
        <f>'Class 3'!$A$2</f>
        <v>Teacher:</v>
      </c>
      <c r="H4" t="s">
        <v>40</v>
      </c>
      <c r="I4" s="24" t="s">
        <v>120</v>
      </c>
      <c r="J4">
        <v>3</v>
      </c>
      <c r="K4">
        <v>3</v>
      </c>
      <c r="L4" s="24">
        <f>'Class 1'!A7</f>
        <v>0</v>
      </c>
      <c r="M4" s="24">
        <f>'Class 1'!B7</f>
        <v>0</v>
      </c>
      <c r="N4" s="24" t="str">
        <f t="shared" si="0"/>
        <v>0 0</v>
      </c>
      <c r="O4" s="24">
        <f>'Class 2'!$A7</f>
        <v>0</v>
      </c>
      <c r="P4" s="24">
        <f>'Class 2'!$B7</f>
        <v>0</v>
      </c>
      <c r="Q4" s="24" t="str">
        <f t="shared" si="1"/>
        <v>0 0</v>
      </c>
      <c r="R4" s="24">
        <f>'Class 3'!$A7</f>
        <v>0</v>
      </c>
      <c r="S4" s="24">
        <f>'Class 3'!$B7</f>
        <v>0</v>
      </c>
      <c r="T4" s="24" t="str">
        <f t="shared" si="2"/>
        <v>0 0</v>
      </c>
      <c r="U4" s="24">
        <f>'Class 4'!$A7</f>
        <v>0</v>
      </c>
      <c r="V4" s="24">
        <f>'Class 4'!$B7</f>
        <v>0</v>
      </c>
      <c r="W4" s="24" t="str">
        <f t="shared" si="3"/>
        <v>0 0</v>
      </c>
      <c r="X4" s="24">
        <f>'Class 5'!$A7</f>
        <v>0</v>
      </c>
      <c r="Y4" s="24">
        <f>'Class 5'!$B7</f>
        <v>0</v>
      </c>
      <c r="Z4" s="24" t="str">
        <f t="shared" si="4"/>
        <v>0 0</v>
      </c>
      <c r="AA4" s="24">
        <f>'Class 6'!$A7</f>
        <v>0</v>
      </c>
      <c r="AB4" s="24">
        <f>'Class 6'!$B7</f>
        <v>0</v>
      </c>
      <c r="AC4" s="24" t="str">
        <f t="shared" si="5"/>
        <v>0 0</v>
      </c>
      <c r="AD4" s="24">
        <f>'Class 7'!$A7</f>
        <v>0</v>
      </c>
      <c r="AE4" s="24">
        <f>'Class 7'!$B7</f>
        <v>0</v>
      </c>
      <c r="AF4" s="24" t="str">
        <f t="shared" si="6"/>
        <v>0 0</v>
      </c>
      <c r="AG4" s="24">
        <f>'Class 8'!$A7</f>
        <v>0</v>
      </c>
      <c r="AH4" s="24">
        <f>'Class 8'!$B7</f>
        <v>0</v>
      </c>
      <c r="AI4" s="24" t="str">
        <f t="shared" si="7"/>
        <v>0 0</v>
      </c>
      <c r="AJ4" s="24">
        <f>'Class 9'!$A7</f>
        <v>0</v>
      </c>
      <c r="AK4" s="24">
        <f>'Class 9'!$B7</f>
        <v>0</v>
      </c>
      <c r="AL4" s="24" t="str">
        <f t="shared" si="8"/>
        <v>0 0</v>
      </c>
    </row>
    <row r="5" spans="1:38" x14ac:dyDescent="0.25">
      <c r="A5" t="s">
        <v>50</v>
      </c>
      <c r="B5">
        <v>1.57</v>
      </c>
      <c r="F5" t="str">
        <f>'Class 4'!$A$1</f>
        <v>Class:</v>
      </c>
      <c r="G5" t="str">
        <f>'Class 4'!$A$2</f>
        <v>Teacher:</v>
      </c>
      <c r="H5" t="s">
        <v>41</v>
      </c>
      <c r="I5" t="s">
        <v>121</v>
      </c>
      <c r="J5">
        <v>4</v>
      </c>
      <c r="K5">
        <v>4</v>
      </c>
      <c r="L5" s="24">
        <f>'Class 1'!A8</f>
        <v>0</v>
      </c>
      <c r="M5" s="24">
        <f>'Class 1'!B8</f>
        <v>0</v>
      </c>
      <c r="N5" s="24" t="str">
        <f t="shared" si="0"/>
        <v>0 0</v>
      </c>
      <c r="O5" s="24">
        <f>'Class 2'!$A8</f>
        <v>0</v>
      </c>
      <c r="P5" s="24">
        <f>'Class 2'!$B8</f>
        <v>0</v>
      </c>
      <c r="Q5" s="24" t="str">
        <f t="shared" si="1"/>
        <v>0 0</v>
      </c>
      <c r="R5" s="24">
        <f>'Class 3'!$A8</f>
        <v>0</v>
      </c>
      <c r="S5" s="24">
        <f>'Class 3'!$B8</f>
        <v>0</v>
      </c>
      <c r="T5" s="24" t="str">
        <f t="shared" si="2"/>
        <v>0 0</v>
      </c>
      <c r="U5" s="24">
        <f>'Class 4'!$A8</f>
        <v>0</v>
      </c>
      <c r="V5" s="24">
        <f>'Class 4'!$B8</f>
        <v>0</v>
      </c>
      <c r="W5" s="24" t="str">
        <f t="shared" si="3"/>
        <v>0 0</v>
      </c>
      <c r="X5" s="24">
        <f>'Class 5'!$A8</f>
        <v>0</v>
      </c>
      <c r="Y5" s="24">
        <f>'Class 5'!$B8</f>
        <v>0</v>
      </c>
      <c r="Z5" s="24" t="str">
        <f t="shared" si="4"/>
        <v>0 0</v>
      </c>
      <c r="AA5" s="24">
        <f>'Class 6'!$A8</f>
        <v>0</v>
      </c>
      <c r="AB5" s="24">
        <f>'Class 6'!$B8</f>
        <v>0</v>
      </c>
      <c r="AC5" s="24" t="str">
        <f t="shared" si="5"/>
        <v>0 0</v>
      </c>
      <c r="AD5" s="24">
        <f>'Class 7'!$A8</f>
        <v>0</v>
      </c>
      <c r="AE5" s="24">
        <f>'Class 7'!$B8</f>
        <v>0</v>
      </c>
      <c r="AF5" s="24" t="str">
        <f t="shared" si="6"/>
        <v>0 0</v>
      </c>
      <c r="AG5" s="24">
        <f>'Class 8'!$A8</f>
        <v>0</v>
      </c>
      <c r="AH5" s="24">
        <f>'Class 8'!$B8</f>
        <v>0</v>
      </c>
      <c r="AI5" s="24" t="str">
        <f t="shared" si="7"/>
        <v>0 0</v>
      </c>
      <c r="AJ5" s="24">
        <f>'Class 9'!$A8</f>
        <v>0</v>
      </c>
      <c r="AK5" s="24">
        <f>'Class 9'!$B8</f>
        <v>0</v>
      </c>
      <c r="AL5" s="24" t="str">
        <f t="shared" si="8"/>
        <v>0 0</v>
      </c>
    </row>
    <row r="6" spans="1:38" x14ac:dyDescent="0.25">
      <c r="A6" t="s">
        <v>51</v>
      </c>
      <c r="B6">
        <v>9.93</v>
      </c>
      <c r="F6" t="str">
        <f>'Class 5'!$A$1</f>
        <v>Class:</v>
      </c>
      <c r="G6" t="str">
        <f>'Class 5'!$A$2</f>
        <v>Teacher:</v>
      </c>
      <c r="H6" t="s">
        <v>42</v>
      </c>
      <c r="I6" s="24" t="s">
        <v>122</v>
      </c>
      <c r="J6">
        <v>5</v>
      </c>
      <c r="K6" s="24">
        <v>5</v>
      </c>
      <c r="L6" s="24">
        <f>'Class 1'!A9</f>
        <v>0</v>
      </c>
      <c r="M6" s="24">
        <f>'Class 1'!B9</f>
        <v>0</v>
      </c>
      <c r="N6" s="24" t="str">
        <f t="shared" si="0"/>
        <v>0 0</v>
      </c>
      <c r="O6" s="24">
        <f>'Class 2'!$A9</f>
        <v>0</v>
      </c>
      <c r="P6" s="24">
        <f>'Class 2'!$B9</f>
        <v>0</v>
      </c>
      <c r="Q6" s="24" t="str">
        <f t="shared" si="1"/>
        <v>0 0</v>
      </c>
      <c r="R6" s="24">
        <f>'Class 3'!$A9</f>
        <v>0</v>
      </c>
      <c r="S6" s="24">
        <f>'Class 3'!$B9</f>
        <v>0</v>
      </c>
      <c r="T6" s="24" t="str">
        <f t="shared" si="2"/>
        <v>0 0</v>
      </c>
      <c r="U6" s="24">
        <f>'Class 4'!$A9</f>
        <v>0</v>
      </c>
      <c r="V6" s="24">
        <f>'Class 4'!$B9</f>
        <v>0</v>
      </c>
      <c r="W6" s="24" t="str">
        <f t="shared" si="3"/>
        <v>0 0</v>
      </c>
      <c r="X6" s="24">
        <f>'Class 5'!$A9</f>
        <v>0</v>
      </c>
      <c r="Y6" s="24">
        <f>'Class 5'!$B9</f>
        <v>0</v>
      </c>
      <c r="Z6" s="24" t="str">
        <f t="shared" si="4"/>
        <v>0 0</v>
      </c>
      <c r="AA6" s="24">
        <f>'Class 6'!$A9</f>
        <v>0</v>
      </c>
      <c r="AB6" s="24">
        <f>'Class 6'!$B9</f>
        <v>0</v>
      </c>
      <c r="AC6" s="24" t="str">
        <f t="shared" si="5"/>
        <v>0 0</v>
      </c>
      <c r="AD6" s="24">
        <f>'Class 7'!$A9</f>
        <v>0</v>
      </c>
      <c r="AE6" s="24">
        <f>'Class 7'!$B9</f>
        <v>0</v>
      </c>
      <c r="AF6" s="24" t="str">
        <f t="shared" si="6"/>
        <v>0 0</v>
      </c>
      <c r="AG6" s="24">
        <f>'Class 8'!$A9</f>
        <v>0</v>
      </c>
      <c r="AH6" s="24">
        <f>'Class 8'!$B9</f>
        <v>0</v>
      </c>
      <c r="AI6" s="24" t="str">
        <f t="shared" si="7"/>
        <v>0 0</v>
      </c>
      <c r="AJ6" s="24">
        <f>'Class 9'!$A9</f>
        <v>0</v>
      </c>
      <c r="AK6" s="24">
        <f>'Class 9'!$B9</f>
        <v>0</v>
      </c>
      <c r="AL6" s="24" t="str">
        <f t="shared" si="8"/>
        <v>0 0</v>
      </c>
    </row>
    <row r="7" spans="1:38" x14ac:dyDescent="0.25">
      <c r="A7" t="s">
        <v>52</v>
      </c>
      <c r="B7">
        <v>9.82</v>
      </c>
      <c r="F7" t="str">
        <f>'Class 6'!$A$1</f>
        <v>Class:</v>
      </c>
      <c r="G7" t="str">
        <f>'Class 6'!$A$2</f>
        <v>Teacher:</v>
      </c>
      <c r="H7" t="s">
        <v>43</v>
      </c>
      <c r="I7" t="s">
        <v>123</v>
      </c>
      <c r="J7">
        <v>6</v>
      </c>
      <c r="K7">
        <v>6</v>
      </c>
      <c r="L7" s="24">
        <f>'Class 1'!A10</f>
        <v>0</v>
      </c>
      <c r="M7" s="24">
        <f>'Class 1'!B10</f>
        <v>0</v>
      </c>
      <c r="N7" s="24" t="str">
        <f t="shared" si="0"/>
        <v>0 0</v>
      </c>
      <c r="O7" s="24">
        <f>'Class 2'!$A10</f>
        <v>0</v>
      </c>
      <c r="P7" s="24">
        <f>'Class 2'!$B10</f>
        <v>0</v>
      </c>
      <c r="Q7" s="24" t="str">
        <f t="shared" si="1"/>
        <v>0 0</v>
      </c>
      <c r="R7" s="24">
        <f>'Class 3'!$A10</f>
        <v>0</v>
      </c>
      <c r="S7" s="24">
        <f>'Class 3'!$B10</f>
        <v>0</v>
      </c>
      <c r="T7" s="24" t="str">
        <f t="shared" si="2"/>
        <v>0 0</v>
      </c>
      <c r="U7" s="24">
        <f>'Class 4'!$A10</f>
        <v>0</v>
      </c>
      <c r="V7" s="24">
        <f>'Class 4'!$B10</f>
        <v>0</v>
      </c>
      <c r="W7" s="24" t="str">
        <f t="shared" si="3"/>
        <v>0 0</v>
      </c>
      <c r="X7" s="24">
        <f>'Class 5'!$A10</f>
        <v>0</v>
      </c>
      <c r="Y7" s="24">
        <f>'Class 5'!$B10</f>
        <v>0</v>
      </c>
      <c r="Z7" s="24" t="str">
        <f t="shared" si="4"/>
        <v>0 0</v>
      </c>
      <c r="AA7" s="24">
        <f>'Class 6'!$A10</f>
        <v>0</v>
      </c>
      <c r="AB7" s="24">
        <f>'Class 6'!$B10</f>
        <v>0</v>
      </c>
      <c r="AC7" s="24" t="str">
        <f t="shared" si="5"/>
        <v>0 0</v>
      </c>
      <c r="AD7" s="24">
        <f>'Class 7'!$A10</f>
        <v>0</v>
      </c>
      <c r="AE7" s="24">
        <f>'Class 7'!$B10</f>
        <v>0</v>
      </c>
      <c r="AF7" s="24" t="str">
        <f t="shared" si="6"/>
        <v>0 0</v>
      </c>
      <c r="AG7" s="24">
        <f>'Class 8'!$A10</f>
        <v>0</v>
      </c>
      <c r="AH7" s="24">
        <f>'Class 8'!$B10</f>
        <v>0</v>
      </c>
      <c r="AI7" s="24" t="str">
        <f t="shared" si="7"/>
        <v>0 0</v>
      </c>
      <c r="AJ7" s="24">
        <f>'Class 9'!$A10</f>
        <v>0</v>
      </c>
      <c r="AK7" s="24">
        <f>'Class 9'!$B10</f>
        <v>0</v>
      </c>
      <c r="AL7" s="24" t="str">
        <f t="shared" si="8"/>
        <v>0 0</v>
      </c>
    </row>
    <row r="8" spans="1:38" x14ac:dyDescent="0.25">
      <c r="F8" t="str">
        <f>'Class 7'!$A$1</f>
        <v>Class:</v>
      </c>
      <c r="G8" t="str">
        <f>'Class 7'!$A$2</f>
        <v>Teacher:</v>
      </c>
      <c r="H8" t="s">
        <v>44</v>
      </c>
      <c r="I8" s="24" t="s">
        <v>124</v>
      </c>
      <c r="J8">
        <v>7</v>
      </c>
      <c r="K8">
        <v>7</v>
      </c>
      <c r="L8" s="24">
        <f>'Class 1'!A11</f>
        <v>0</v>
      </c>
      <c r="M8" s="24">
        <f>'Class 1'!B11</f>
        <v>0</v>
      </c>
      <c r="N8" s="24" t="str">
        <f t="shared" si="0"/>
        <v>0 0</v>
      </c>
      <c r="O8" s="24">
        <f>'Class 2'!$A11</f>
        <v>0</v>
      </c>
      <c r="P8" s="24">
        <f>'Class 2'!$B11</f>
        <v>0</v>
      </c>
      <c r="Q8" s="24" t="str">
        <f t="shared" si="1"/>
        <v>0 0</v>
      </c>
      <c r="R8" s="24">
        <f>'Class 3'!$A11</f>
        <v>0</v>
      </c>
      <c r="S8" s="24">
        <f>'Class 3'!$B11</f>
        <v>0</v>
      </c>
      <c r="T8" s="24" t="str">
        <f t="shared" si="2"/>
        <v>0 0</v>
      </c>
      <c r="U8" s="24">
        <f>'Class 4'!$A11</f>
        <v>0</v>
      </c>
      <c r="V8" s="24">
        <f>'Class 4'!$B11</f>
        <v>0</v>
      </c>
      <c r="W8" s="24" t="str">
        <f t="shared" si="3"/>
        <v>0 0</v>
      </c>
      <c r="X8" s="24">
        <f>'Class 5'!$A11</f>
        <v>0</v>
      </c>
      <c r="Y8" s="24">
        <f>'Class 5'!$B11</f>
        <v>0</v>
      </c>
      <c r="Z8" s="24" t="str">
        <f t="shared" si="4"/>
        <v>0 0</v>
      </c>
      <c r="AA8" s="24">
        <f>'Class 6'!$A11</f>
        <v>0</v>
      </c>
      <c r="AB8" s="24">
        <f>'Class 6'!$B11</f>
        <v>0</v>
      </c>
      <c r="AC8" s="24" t="str">
        <f t="shared" si="5"/>
        <v>0 0</v>
      </c>
      <c r="AD8" s="24">
        <f>'Class 7'!$A11</f>
        <v>0</v>
      </c>
      <c r="AE8" s="24">
        <f>'Class 7'!$B11</f>
        <v>0</v>
      </c>
      <c r="AF8" s="24" t="str">
        <f t="shared" si="6"/>
        <v>0 0</v>
      </c>
      <c r="AG8" s="24">
        <f>'Class 8'!$A11</f>
        <v>0</v>
      </c>
      <c r="AH8" s="24">
        <f>'Class 8'!$B11</f>
        <v>0</v>
      </c>
      <c r="AI8" s="24" t="str">
        <f t="shared" si="7"/>
        <v>0 0</v>
      </c>
      <c r="AJ8" s="24">
        <f>'Class 9'!$A11</f>
        <v>0</v>
      </c>
      <c r="AK8" s="24">
        <f>'Class 9'!$B11</f>
        <v>0</v>
      </c>
      <c r="AL8" s="24" t="str">
        <f t="shared" si="8"/>
        <v>0 0</v>
      </c>
    </row>
    <row r="9" spans="1:38" x14ac:dyDescent="0.25">
      <c r="F9" t="str">
        <f>'Class 8'!$A$1</f>
        <v>Class:</v>
      </c>
      <c r="G9" t="str">
        <f>'Class 8'!$A$2</f>
        <v>Teacher:</v>
      </c>
      <c r="H9" t="s">
        <v>45</v>
      </c>
      <c r="I9" t="s">
        <v>125</v>
      </c>
      <c r="J9">
        <v>8</v>
      </c>
      <c r="K9">
        <v>8</v>
      </c>
      <c r="L9" s="24">
        <f>'Class 1'!A12</f>
        <v>0</v>
      </c>
      <c r="M9" s="24">
        <f>'Class 1'!B12</f>
        <v>0</v>
      </c>
      <c r="N9" s="24" t="str">
        <f t="shared" si="0"/>
        <v>0 0</v>
      </c>
      <c r="O9" s="24">
        <f>'Class 2'!$A12</f>
        <v>0</v>
      </c>
      <c r="P9" s="24">
        <f>'Class 2'!$B12</f>
        <v>0</v>
      </c>
      <c r="Q9" s="24" t="str">
        <f t="shared" si="1"/>
        <v>0 0</v>
      </c>
      <c r="R9" s="24">
        <f>'Class 3'!$A12</f>
        <v>0</v>
      </c>
      <c r="S9" s="24">
        <f>'Class 3'!$B12</f>
        <v>0</v>
      </c>
      <c r="T9" s="24" t="str">
        <f t="shared" si="2"/>
        <v>0 0</v>
      </c>
      <c r="U9" s="24">
        <f>'Class 4'!$A12</f>
        <v>0</v>
      </c>
      <c r="V9" s="24">
        <f>'Class 4'!$B12</f>
        <v>0</v>
      </c>
      <c r="W9" s="24" t="str">
        <f t="shared" si="3"/>
        <v>0 0</v>
      </c>
      <c r="X9" s="24">
        <f>'Class 5'!$A12</f>
        <v>0</v>
      </c>
      <c r="Y9" s="24">
        <f>'Class 5'!$B12</f>
        <v>0</v>
      </c>
      <c r="Z9" s="24" t="str">
        <f t="shared" si="4"/>
        <v>0 0</v>
      </c>
      <c r="AA9" s="24">
        <f>'Class 6'!$A12</f>
        <v>0</v>
      </c>
      <c r="AB9" s="24">
        <f>'Class 6'!$B12</f>
        <v>0</v>
      </c>
      <c r="AC9" s="24" t="str">
        <f t="shared" si="5"/>
        <v>0 0</v>
      </c>
      <c r="AD9" s="24">
        <f>'Class 7'!$A12</f>
        <v>0</v>
      </c>
      <c r="AE9" s="24">
        <f>'Class 7'!$B12</f>
        <v>0</v>
      </c>
      <c r="AF9" s="24" t="str">
        <f t="shared" si="6"/>
        <v>0 0</v>
      </c>
      <c r="AG9" s="24">
        <f>'Class 8'!$A12</f>
        <v>0</v>
      </c>
      <c r="AH9" s="24">
        <f>'Class 8'!$B12</f>
        <v>0</v>
      </c>
      <c r="AI9" s="24" t="str">
        <f t="shared" si="7"/>
        <v>0 0</v>
      </c>
      <c r="AJ9" s="24">
        <f>'Class 9'!$A12</f>
        <v>0</v>
      </c>
      <c r="AK9" s="24">
        <f>'Class 9'!$B12</f>
        <v>0</v>
      </c>
      <c r="AL9" s="24" t="str">
        <f t="shared" si="8"/>
        <v>0 0</v>
      </c>
    </row>
    <row r="10" spans="1:38" x14ac:dyDescent="0.25">
      <c r="F10" t="str">
        <f>'Class 9'!$A$1</f>
        <v xml:space="preserve">Class: </v>
      </c>
      <c r="G10" t="str">
        <f>'Class 9'!$A$2</f>
        <v>Teacher:</v>
      </c>
      <c r="H10" t="s">
        <v>46</v>
      </c>
      <c r="I10" s="24" t="s">
        <v>126</v>
      </c>
      <c r="J10">
        <v>9</v>
      </c>
      <c r="K10" s="24">
        <v>9</v>
      </c>
      <c r="L10" s="24">
        <f>'Class 1'!A13</f>
        <v>0</v>
      </c>
      <c r="M10" s="24">
        <f>'Class 1'!B13</f>
        <v>0</v>
      </c>
      <c r="N10" s="24" t="str">
        <f t="shared" si="0"/>
        <v>0 0</v>
      </c>
      <c r="O10" s="24">
        <f>'Class 2'!$A13</f>
        <v>0</v>
      </c>
      <c r="P10" s="24">
        <f>'Class 2'!$B13</f>
        <v>0</v>
      </c>
      <c r="Q10" s="24" t="str">
        <f t="shared" si="1"/>
        <v>0 0</v>
      </c>
      <c r="R10" s="24">
        <f>'Class 3'!$A13</f>
        <v>0</v>
      </c>
      <c r="S10" s="24">
        <f>'Class 3'!$B13</f>
        <v>0</v>
      </c>
      <c r="T10" s="24" t="str">
        <f t="shared" si="2"/>
        <v>0 0</v>
      </c>
      <c r="U10" s="24">
        <f>'Class 4'!$A13</f>
        <v>0</v>
      </c>
      <c r="V10" s="24">
        <f>'Class 4'!$B13</f>
        <v>0</v>
      </c>
      <c r="W10" s="24" t="str">
        <f t="shared" si="3"/>
        <v>0 0</v>
      </c>
      <c r="X10" s="24">
        <f>'Class 5'!$A13</f>
        <v>0</v>
      </c>
      <c r="Y10" s="24">
        <f>'Class 5'!$B13</f>
        <v>0</v>
      </c>
      <c r="Z10" s="24" t="str">
        <f t="shared" si="4"/>
        <v>0 0</v>
      </c>
      <c r="AA10" s="24">
        <f>'Class 6'!$A13</f>
        <v>0</v>
      </c>
      <c r="AB10" s="24">
        <f>'Class 6'!$B13</f>
        <v>0</v>
      </c>
      <c r="AC10" s="24" t="str">
        <f t="shared" si="5"/>
        <v>0 0</v>
      </c>
      <c r="AD10" s="24">
        <f>'Class 7'!$A13</f>
        <v>0</v>
      </c>
      <c r="AE10" s="24">
        <f>'Class 7'!$B13</f>
        <v>0</v>
      </c>
      <c r="AF10" s="24" t="str">
        <f t="shared" si="6"/>
        <v>0 0</v>
      </c>
      <c r="AG10" s="24">
        <f>'Class 8'!$A13</f>
        <v>0</v>
      </c>
      <c r="AH10" s="24">
        <f>'Class 8'!$B13</f>
        <v>0</v>
      </c>
      <c r="AI10" s="24" t="str">
        <f t="shared" si="7"/>
        <v>0 0</v>
      </c>
      <c r="AJ10" s="24">
        <f>'Class 9'!$A13</f>
        <v>0</v>
      </c>
      <c r="AK10" s="24">
        <f>'Class 9'!$B13</f>
        <v>0</v>
      </c>
      <c r="AL10" s="24" t="str">
        <f t="shared" si="8"/>
        <v>0 0</v>
      </c>
    </row>
    <row r="11" spans="1:38" x14ac:dyDescent="0.25">
      <c r="K11">
        <v>10</v>
      </c>
      <c r="L11" s="24">
        <f>'Class 1'!A14</f>
        <v>0</v>
      </c>
      <c r="M11" s="24">
        <f>'Class 1'!B14</f>
        <v>0</v>
      </c>
      <c r="N11" s="24" t="str">
        <f t="shared" si="0"/>
        <v>0 0</v>
      </c>
      <c r="O11" s="24">
        <f>'Class 2'!$A14</f>
        <v>0</v>
      </c>
      <c r="P11" s="24">
        <f>'Class 2'!$B14</f>
        <v>0</v>
      </c>
      <c r="Q11" s="24" t="str">
        <f t="shared" si="1"/>
        <v>0 0</v>
      </c>
      <c r="R11" s="24">
        <f>'Class 3'!$A14</f>
        <v>0</v>
      </c>
      <c r="S11" s="24">
        <f>'Class 3'!$B14</f>
        <v>0</v>
      </c>
      <c r="T11" s="24" t="str">
        <f t="shared" si="2"/>
        <v>0 0</v>
      </c>
      <c r="U11" s="24">
        <f>'Class 4'!$A14</f>
        <v>0</v>
      </c>
      <c r="V11" s="24">
        <f>'Class 4'!$B14</f>
        <v>0</v>
      </c>
      <c r="W11" s="24" t="str">
        <f t="shared" si="3"/>
        <v>0 0</v>
      </c>
      <c r="X11" s="24">
        <f>'Class 5'!$A14</f>
        <v>0</v>
      </c>
      <c r="Y11" s="24">
        <f>'Class 5'!$B14</f>
        <v>0</v>
      </c>
      <c r="Z11" s="24" t="str">
        <f t="shared" si="4"/>
        <v>0 0</v>
      </c>
      <c r="AA11" s="24">
        <f>'Class 6'!$A14</f>
        <v>0</v>
      </c>
      <c r="AB11" s="24">
        <f>'Class 6'!$B14</f>
        <v>0</v>
      </c>
      <c r="AC11" s="24" t="str">
        <f t="shared" si="5"/>
        <v>0 0</v>
      </c>
      <c r="AD11" s="24">
        <f>'Class 7'!$A14</f>
        <v>0</v>
      </c>
      <c r="AE11" s="24">
        <f>'Class 7'!$B14</f>
        <v>0</v>
      </c>
      <c r="AF11" s="24" t="str">
        <f t="shared" si="6"/>
        <v>0 0</v>
      </c>
      <c r="AG11" s="24">
        <f>'Class 8'!$A14</f>
        <v>0</v>
      </c>
      <c r="AH11" s="24">
        <f>'Class 8'!$B14</f>
        <v>0</v>
      </c>
      <c r="AI11" s="24" t="str">
        <f t="shared" si="7"/>
        <v>0 0</v>
      </c>
      <c r="AJ11" s="24">
        <f>'Class 9'!$A14</f>
        <v>0</v>
      </c>
      <c r="AK11" s="24">
        <f>'Class 9'!$B14</f>
        <v>0</v>
      </c>
      <c r="AL11" s="24" t="str">
        <f t="shared" si="8"/>
        <v>0 0</v>
      </c>
    </row>
    <row r="12" spans="1:38" x14ac:dyDescent="0.25">
      <c r="K12">
        <v>11</v>
      </c>
      <c r="L12" s="24">
        <f>'Class 1'!A15</f>
        <v>0</v>
      </c>
      <c r="M12" s="24">
        <f>'Class 1'!B15</f>
        <v>0</v>
      </c>
      <c r="N12" s="24" t="str">
        <f t="shared" si="0"/>
        <v>0 0</v>
      </c>
      <c r="O12" s="24">
        <f>'Class 2'!$A15</f>
        <v>0</v>
      </c>
      <c r="P12" s="24">
        <f>'Class 2'!$B15</f>
        <v>0</v>
      </c>
      <c r="Q12" s="24" t="str">
        <f t="shared" si="1"/>
        <v>0 0</v>
      </c>
      <c r="R12" s="24">
        <f>'Class 3'!$A15</f>
        <v>0</v>
      </c>
      <c r="S12" s="24">
        <f>'Class 3'!$B15</f>
        <v>0</v>
      </c>
      <c r="T12" s="24" t="str">
        <f t="shared" si="2"/>
        <v>0 0</v>
      </c>
      <c r="U12" s="24">
        <f>'Class 4'!$A15</f>
        <v>0</v>
      </c>
      <c r="V12" s="24">
        <f>'Class 4'!$B15</f>
        <v>0</v>
      </c>
      <c r="W12" s="24" t="str">
        <f t="shared" si="3"/>
        <v>0 0</v>
      </c>
      <c r="X12" s="24">
        <f>'Class 5'!$A15</f>
        <v>0</v>
      </c>
      <c r="Y12" s="24">
        <f>'Class 5'!$B15</f>
        <v>0</v>
      </c>
      <c r="Z12" s="24" t="str">
        <f t="shared" si="4"/>
        <v>0 0</v>
      </c>
      <c r="AA12" s="24">
        <f>'Class 6'!$A15</f>
        <v>0</v>
      </c>
      <c r="AB12" s="24">
        <f>'Class 6'!$B15</f>
        <v>0</v>
      </c>
      <c r="AC12" s="24" t="str">
        <f t="shared" si="5"/>
        <v>0 0</v>
      </c>
      <c r="AD12" s="24">
        <f>'Class 7'!$A15</f>
        <v>0</v>
      </c>
      <c r="AE12" s="24">
        <f>'Class 7'!$B15</f>
        <v>0</v>
      </c>
      <c r="AF12" s="24" t="str">
        <f t="shared" si="6"/>
        <v>0 0</v>
      </c>
      <c r="AG12" s="24">
        <f>'Class 8'!$A15</f>
        <v>0</v>
      </c>
      <c r="AH12" s="24">
        <f>'Class 8'!$B15</f>
        <v>0</v>
      </c>
      <c r="AI12" s="24" t="str">
        <f t="shared" si="7"/>
        <v>0 0</v>
      </c>
      <c r="AJ12" s="24">
        <f>'Class 9'!$A15</f>
        <v>0</v>
      </c>
      <c r="AK12" s="24">
        <f>'Class 9'!$B15</f>
        <v>0</v>
      </c>
      <c r="AL12" s="24" t="str">
        <f t="shared" si="8"/>
        <v>0 0</v>
      </c>
    </row>
    <row r="13" spans="1:38" x14ac:dyDescent="0.25">
      <c r="K13">
        <v>12</v>
      </c>
      <c r="L13" s="24">
        <f>'Class 1'!A16</f>
        <v>0</v>
      </c>
      <c r="M13" s="24">
        <f>'Class 1'!B16</f>
        <v>0</v>
      </c>
      <c r="N13" s="24" t="str">
        <f t="shared" si="0"/>
        <v>0 0</v>
      </c>
      <c r="O13" s="24">
        <f>'Class 2'!$A16</f>
        <v>0</v>
      </c>
      <c r="P13" s="24">
        <f>'Class 2'!$B16</f>
        <v>0</v>
      </c>
      <c r="Q13" s="24" t="str">
        <f t="shared" si="1"/>
        <v>0 0</v>
      </c>
      <c r="R13" s="24">
        <f>'Class 3'!$A16</f>
        <v>0</v>
      </c>
      <c r="S13" s="24">
        <f>'Class 3'!$B16</f>
        <v>0</v>
      </c>
      <c r="T13" s="24" t="str">
        <f t="shared" si="2"/>
        <v>0 0</v>
      </c>
      <c r="U13" s="24">
        <f>'Class 4'!$A16</f>
        <v>0</v>
      </c>
      <c r="V13" s="24">
        <f>'Class 4'!$B16</f>
        <v>0</v>
      </c>
      <c r="W13" s="24" t="str">
        <f t="shared" si="3"/>
        <v>0 0</v>
      </c>
      <c r="X13" s="24">
        <f>'Class 5'!$A16</f>
        <v>0</v>
      </c>
      <c r="Y13" s="24">
        <f>'Class 5'!$B16</f>
        <v>0</v>
      </c>
      <c r="Z13" s="24" t="str">
        <f t="shared" si="4"/>
        <v>0 0</v>
      </c>
      <c r="AA13" s="24">
        <f>'Class 6'!$A16</f>
        <v>0</v>
      </c>
      <c r="AB13" s="24">
        <f>'Class 6'!$B16</f>
        <v>0</v>
      </c>
      <c r="AC13" s="24" t="str">
        <f t="shared" si="5"/>
        <v>0 0</v>
      </c>
      <c r="AD13" s="24">
        <f>'Class 7'!$A16</f>
        <v>0</v>
      </c>
      <c r="AE13" s="24">
        <f>'Class 7'!$B16</f>
        <v>0</v>
      </c>
      <c r="AF13" s="24" t="str">
        <f t="shared" si="6"/>
        <v>0 0</v>
      </c>
      <c r="AG13" s="24">
        <f>'Class 8'!$A16</f>
        <v>0</v>
      </c>
      <c r="AH13" s="24">
        <f>'Class 8'!$B16</f>
        <v>0</v>
      </c>
      <c r="AI13" s="24" t="str">
        <f t="shared" si="7"/>
        <v>0 0</v>
      </c>
      <c r="AJ13" s="24">
        <f>'Class 9'!$A16</f>
        <v>0</v>
      </c>
      <c r="AK13" s="24">
        <f>'Class 9'!$B16</f>
        <v>0</v>
      </c>
      <c r="AL13" s="24" t="str">
        <f t="shared" si="8"/>
        <v>0 0</v>
      </c>
    </row>
    <row r="14" spans="1:38" x14ac:dyDescent="0.25">
      <c r="K14" s="24">
        <v>13</v>
      </c>
      <c r="L14" s="24">
        <f>'Class 1'!A17</f>
        <v>0</v>
      </c>
      <c r="M14" s="24">
        <f>'Class 1'!B17</f>
        <v>0</v>
      </c>
      <c r="N14" s="24" t="str">
        <f t="shared" si="0"/>
        <v>0 0</v>
      </c>
      <c r="O14" s="24">
        <f>'Class 2'!$A17</f>
        <v>0</v>
      </c>
      <c r="P14" s="24">
        <f>'Class 2'!$B17</f>
        <v>0</v>
      </c>
      <c r="Q14" s="24" t="str">
        <f t="shared" si="1"/>
        <v>0 0</v>
      </c>
      <c r="R14" s="24">
        <f>'Class 3'!$A17</f>
        <v>0</v>
      </c>
      <c r="S14" s="24">
        <f>'Class 3'!$B17</f>
        <v>0</v>
      </c>
      <c r="T14" s="24" t="str">
        <f t="shared" si="2"/>
        <v>0 0</v>
      </c>
      <c r="U14" s="24">
        <f>'Class 4'!$A17</f>
        <v>0</v>
      </c>
      <c r="V14" s="24">
        <f>'Class 4'!$B17</f>
        <v>0</v>
      </c>
      <c r="W14" s="24" t="str">
        <f t="shared" si="3"/>
        <v>0 0</v>
      </c>
      <c r="X14" s="24">
        <f>'Class 5'!$A17</f>
        <v>0</v>
      </c>
      <c r="Y14" s="24">
        <f>'Class 5'!$B17</f>
        <v>0</v>
      </c>
      <c r="Z14" s="24" t="str">
        <f t="shared" si="4"/>
        <v>0 0</v>
      </c>
      <c r="AA14" s="24">
        <f>'Class 6'!$A17</f>
        <v>0</v>
      </c>
      <c r="AB14" s="24">
        <f>'Class 6'!$B17</f>
        <v>0</v>
      </c>
      <c r="AC14" s="24" t="str">
        <f t="shared" si="5"/>
        <v>0 0</v>
      </c>
      <c r="AD14" s="24">
        <f>'Class 7'!$A17</f>
        <v>0</v>
      </c>
      <c r="AE14" s="24">
        <f>'Class 7'!$B17</f>
        <v>0</v>
      </c>
      <c r="AF14" s="24" t="str">
        <f t="shared" si="6"/>
        <v>0 0</v>
      </c>
      <c r="AG14" s="24">
        <f>'Class 8'!$A17</f>
        <v>0</v>
      </c>
      <c r="AH14" s="24">
        <f>'Class 8'!$B17</f>
        <v>0</v>
      </c>
      <c r="AI14" s="24" t="str">
        <f t="shared" si="7"/>
        <v>0 0</v>
      </c>
      <c r="AJ14" s="24">
        <f>'Class 9'!$A17</f>
        <v>0</v>
      </c>
      <c r="AK14" s="24">
        <f>'Class 9'!$B17</f>
        <v>0</v>
      </c>
      <c r="AL14" s="24" t="str">
        <f t="shared" si="8"/>
        <v>0 0</v>
      </c>
    </row>
    <row r="15" spans="1:38" x14ac:dyDescent="0.25">
      <c r="K15">
        <v>14</v>
      </c>
      <c r="L15" s="24">
        <f>'Class 1'!A18</f>
        <v>0</v>
      </c>
      <c r="M15" s="24">
        <f>'Class 1'!B18</f>
        <v>0</v>
      </c>
      <c r="N15" s="24" t="str">
        <f t="shared" si="0"/>
        <v>0 0</v>
      </c>
      <c r="O15" s="24">
        <f>'Class 2'!$A18</f>
        <v>0</v>
      </c>
      <c r="P15" s="24">
        <f>'Class 2'!$B18</f>
        <v>0</v>
      </c>
      <c r="Q15" s="24" t="str">
        <f t="shared" si="1"/>
        <v>0 0</v>
      </c>
      <c r="R15" s="24">
        <f>'Class 3'!$A18</f>
        <v>0</v>
      </c>
      <c r="S15" s="24">
        <f>'Class 3'!$B18</f>
        <v>0</v>
      </c>
      <c r="T15" s="24" t="str">
        <f t="shared" si="2"/>
        <v>0 0</v>
      </c>
      <c r="U15" s="24">
        <f>'Class 4'!$A18</f>
        <v>0</v>
      </c>
      <c r="V15" s="24">
        <f>'Class 4'!$B18</f>
        <v>0</v>
      </c>
      <c r="W15" s="24" t="str">
        <f t="shared" si="3"/>
        <v>0 0</v>
      </c>
      <c r="X15" s="24">
        <f>'Class 5'!$A18</f>
        <v>0</v>
      </c>
      <c r="Y15" s="24">
        <f>'Class 5'!$B18</f>
        <v>0</v>
      </c>
      <c r="Z15" s="24" t="str">
        <f t="shared" si="4"/>
        <v>0 0</v>
      </c>
      <c r="AA15" s="24">
        <f>'Class 6'!$A18</f>
        <v>0</v>
      </c>
      <c r="AB15" s="24">
        <f>'Class 6'!$B18</f>
        <v>0</v>
      </c>
      <c r="AC15" s="24" t="str">
        <f t="shared" si="5"/>
        <v>0 0</v>
      </c>
      <c r="AD15" s="24">
        <f>'Class 7'!$A18</f>
        <v>0</v>
      </c>
      <c r="AE15" s="24">
        <f>'Class 7'!$B18</f>
        <v>0</v>
      </c>
      <c r="AF15" s="24" t="str">
        <f t="shared" si="6"/>
        <v>0 0</v>
      </c>
      <c r="AG15" s="24">
        <f>'Class 8'!$A18</f>
        <v>0</v>
      </c>
      <c r="AH15" s="24">
        <f>'Class 8'!$B18</f>
        <v>0</v>
      </c>
      <c r="AI15" s="24" t="str">
        <f t="shared" si="7"/>
        <v>0 0</v>
      </c>
      <c r="AJ15" s="24">
        <f>'Class 9'!$A18</f>
        <v>0</v>
      </c>
      <c r="AK15" s="24">
        <f>'Class 9'!$B18</f>
        <v>0</v>
      </c>
      <c r="AL15" s="24" t="str">
        <f t="shared" si="8"/>
        <v>0 0</v>
      </c>
    </row>
    <row r="16" spans="1:38" x14ac:dyDescent="0.25">
      <c r="K16">
        <v>15</v>
      </c>
      <c r="L16" s="24">
        <f>'Class 1'!A19</f>
        <v>0</v>
      </c>
      <c r="M16" s="24">
        <f>'Class 1'!B19</f>
        <v>0</v>
      </c>
      <c r="N16" s="24" t="str">
        <f t="shared" si="0"/>
        <v>0 0</v>
      </c>
      <c r="O16" s="24">
        <f>'Class 2'!$A19</f>
        <v>0</v>
      </c>
      <c r="P16" s="24">
        <f>'Class 2'!$B19</f>
        <v>0</v>
      </c>
      <c r="Q16" s="24" t="str">
        <f t="shared" si="1"/>
        <v>0 0</v>
      </c>
      <c r="R16" s="24">
        <f>'Class 3'!$A19</f>
        <v>0</v>
      </c>
      <c r="S16" s="24">
        <f>'Class 3'!$B19</f>
        <v>0</v>
      </c>
      <c r="T16" s="24" t="str">
        <f t="shared" si="2"/>
        <v>0 0</v>
      </c>
      <c r="U16" s="24">
        <f>'Class 4'!$A19</f>
        <v>0</v>
      </c>
      <c r="V16" s="24">
        <f>'Class 4'!$B19</f>
        <v>0</v>
      </c>
      <c r="W16" s="24" t="str">
        <f t="shared" si="3"/>
        <v>0 0</v>
      </c>
      <c r="X16" s="24">
        <f>'Class 5'!$A19</f>
        <v>0</v>
      </c>
      <c r="Y16" s="24">
        <f>'Class 5'!$B19</f>
        <v>0</v>
      </c>
      <c r="Z16" s="24" t="str">
        <f t="shared" si="4"/>
        <v>0 0</v>
      </c>
      <c r="AA16" s="24">
        <f>'Class 6'!$A19</f>
        <v>0</v>
      </c>
      <c r="AB16" s="24">
        <f>'Class 6'!$B19</f>
        <v>0</v>
      </c>
      <c r="AC16" s="24" t="str">
        <f t="shared" si="5"/>
        <v>0 0</v>
      </c>
      <c r="AD16" s="24">
        <f>'Class 7'!$A19</f>
        <v>0</v>
      </c>
      <c r="AE16" s="24">
        <f>'Class 7'!$B19</f>
        <v>0</v>
      </c>
      <c r="AF16" s="24" t="str">
        <f t="shared" si="6"/>
        <v>0 0</v>
      </c>
      <c r="AG16" s="24">
        <f>'Class 8'!$A19</f>
        <v>0</v>
      </c>
      <c r="AH16" s="24">
        <f>'Class 8'!$B19</f>
        <v>0</v>
      </c>
      <c r="AI16" s="24" t="str">
        <f t="shared" si="7"/>
        <v>0 0</v>
      </c>
      <c r="AJ16" s="24">
        <f>'Class 9'!$A19</f>
        <v>0</v>
      </c>
      <c r="AK16" s="24">
        <f>'Class 9'!$B19</f>
        <v>0</v>
      </c>
      <c r="AL16" s="24" t="str">
        <f t="shared" si="8"/>
        <v>0 0</v>
      </c>
    </row>
    <row r="17" spans="11:38" x14ac:dyDescent="0.25">
      <c r="K17">
        <v>16</v>
      </c>
      <c r="L17" s="24">
        <f>'Class 1'!A20</f>
        <v>0</v>
      </c>
      <c r="M17" s="24">
        <f>'Class 1'!B20</f>
        <v>0</v>
      </c>
      <c r="N17" s="24" t="str">
        <f t="shared" si="0"/>
        <v>0 0</v>
      </c>
      <c r="O17" s="24">
        <f>'Class 2'!$A20</f>
        <v>0</v>
      </c>
      <c r="P17" s="24">
        <f>'Class 2'!$B20</f>
        <v>0</v>
      </c>
      <c r="Q17" s="24" t="str">
        <f t="shared" si="1"/>
        <v>0 0</v>
      </c>
      <c r="R17" s="24">
        <f>'Class 3'!$A20</f>
        <v>0</v>
      </c>
      <c r="S17" s="24">
        <f>'Class 3'!$B20</f>
        <v>0</v>
      </c>
      <c r="T17" s="24" t="str">
        <f t="shared" si="2"/>
        <v>0 0</v>
      </c>
      <c r="U17" s="24">
        <f>'Class 4'!$A20</f>
        <v>0</v>
      </c>
      <c r="V17" s="24">
        <f>'Class 4'!$B20</f>
        <v>0</v>
      </c>
      <c r="W17" s="24" t="str">
        <f t="shared" si="3"/>
        <v>0 0</v>
      </c>
      <c r="X17" s="24">
        <f>'Class 5'!$A20</f>
        <v>0</v>
      </c>
      <c r="Y17" s="24">
        <f>'Class 5'!$B20</f>
        <v>0</v>
      </c>
      <c r="Z17" s="24" t="str">
        <f t="shared" si="4"/>
        <v>0 0</v>
      </c>
      <c r="AA17" s="24">
        <f>'Class 6'!$A20</f>
        <v>0</v>
      </c>
      <c r="AB17" s="24">
        <f>'Class 6'!$B20</f>
        <v>0</v>
      </c>
      <c r="AC17" s="24" t="str">
        <f t="shared" si="5"/>
        <v>0 0</v>
      </c>
      <c r="AD17" s="24">
        <f>'Class 7'!$A20</f>
        <v>0</v>
      </c>
      <c r="AE17" s="24">
        <f>'Class 7'!$B20</f>
        <v>0</v>
      </c>
      <c r="AF17" s="24" t="str">
        <f t="shared" si="6"/>
        <v>0 0</v>
      </c>
      <c r="AG17" s="24">
        <f>'Class 8'!$A20</f>
        <v>0</v>
      </c>
      <c r="AH17" s="24">
        <f>'Class 8'!$B20</f>
        <v>0</v>
      </c>
      <c r="AI17" s="24" t="str">
        <f t="shared" si="7"/>
        <v>0 0</v>
      </c>
      <c r="AJ17" s="24">
        <f>'Class 9'!$A20</f>
        <v>0</v>
      </c>
      <c r="AK17" s="24">
        <f>'Class 9'!$B20</f>
        <v>0</v>
      </c>
      <c r="AL17" s="24" t="str">
        <f t="shared" si="8"/>
        <v>0 0</v>
      </c>
    </row>
    <row r="18" spans="11:38" x14ac:dyDescent="0.25">
      <c r="K18" s="24">
        <v>17</v>
      </c>
      <c r="L18" s="24">
        <f>'Class 1'!A21</f>
        <v>0</v>
      </c>
      <c r="M18" s="24">
        <f>'Class 1'!B21</f>
        <v>0</v>
      </c>
      <c r="N18" s="24" t="str">
        <f t="shared" si="0"/>
        <v>0 0</v>
      </c>
      <c r="O18" s="24">
        <f>'Class 2'!$A21</f>
        <v>0</v>
      </c>
      <c r="P18" s="24">
        <f>'Class 2'!$B21</f>
        <v>0</v>
      </c>
      <c r="Q18" s="24" t="str">
        <f t="shared" si="1"/>
        <v>0 0</v>
      </c>
      <c r="R18" s="24">
        <f>'Class 3'!$A21</f>
        <v>0</v>
      </c>
      <c r="S18" s="24">
        <f>'Class 3'!$B21</f>
        <v>0</v>
      </c>
      <c r="T18" s="24" t="str">
        <f t="shared" si="2"/>
        <v>0 0</v>
      </c>
      <c r="U18" s="24">
        <f>'Class 4'!$A21</f>
        <v>0</v>
      </c>
      <c r="V18" s="24">
        <f>'Class 4'!$B21</f>
        <v>0</v>
      </c>
      <c r="W18" s="24" t="str">
        <f t="shared" si="3"/>
        <v>0 0</v>
      </c>
      <c r="X18" s="24">
        <f>'Class 5'!$A21</f>
        <v>0</v>
      </c>
      <c r="Y18" s="24">
        <f>'Class 5'!$B21</f>
        <v>0</v>
      </c>
      <c r="Z18" s="24" t="str">
        <f t="shared" si="4"/>
        <v>0 0</v>
      </c>
      <c r="AA18" s="24">
        <f>'Class 6'!$A21</f>
        <v>0</v>
      </c>
      <c r="AB18" s="24">
        <f>'Class 6'!$B21</f>
        <v>0</v>
      </c>
      <c r="AC18" s="24" t="str">
        <f t="shared" si="5"/>
        <v>0 0</v>
      </c>
      <c r="AD18" s="24">
        <f>'Class 7'!$A21</f>
        <v>0</v>
      </c>
      <c r="AE18" s="24">
        <f>'Class 7'!$B21</f>
        <v>0</v>
      </c>
      <c r="AF18" s="24" t="str">
        <f t="shared" si="6"/>
        <v>0 0</v>
      </c>
      <c r="AG18" s="24">
        <f>'Class 8'!$A21</f>
        <v>0</v>
      </c>
      <c r="AH18" s="24">
        <f>'Class 8'!$B21</f>
        <v>0</v>
      </c>
      <c r="AI18" s="24" t="str">
        <f t="shared" si="7"/>
        <v>0 0</v>
      </c>
      <c r="AJ18" s="24">
        <f>'Class 9'!$A21</f>
        <v>0</v>
      </c>
      <c r="AK18" s="24">
        <f>'Class 9'!$B21</f>
        <v>0</v>
      </c>
      <c r="AL18" s="24" t="str">
        <f t="shared" si="8"/>
        <v>0 0</v>
      </c>
    </row>
    <row r="19" spans="11:38" x14ac:dyDescent="0.25">
      <c r="K19">
        <v>18</v>
      </c>
      <c r="L19" s="24">
        <f>'Class 1'!A22</f>
        <v>0</v>
      </c>
      <c r="M19" s="24">
        <f>'Class 1'!B22</f>
        <v>0</v>
      </c>
      <c r="N19" s="24" t="str">
        <f t="shared" si="0"/>
        <v>0 0</v>
      </c>
      <c r="O19" s="24">
        <f>'Class 2'!$A22</f>
        <v>0</v>
      </c>
      <c r="P19" s="24">
        <f>'Class 2'!$B22</f>
        <v>0</v>
      </c>
      <c r="Q19" s="24" t="str">
        <f t="shared" si="1"/>
        <v>0 0</v>
      </c>
      <c r="R19" s="24">
        <f>'Class 3'!$A22</f>
        <v>0</v>
      </c>
      <c r="S19" s="24">
        <f>'Class 3'!$B22</f>
        <v>0</v>
      </c>
      <c r="T19" s="24" t="str">
        <f t="shared" si="2"/>
        <v>0 0</v>
      </c>
      <c r="U19" s="24">
        <f>'Class 4'!$A22</f>
        <v>0</v>
      </c>
      <c r="V19" s="24">
        <f>'Class 4'!$B22</f>
        <v>0</v>
      </c>
      <c r="W19" s="24" t="str">
        <f t="shared" si="3"/>
        <v>0 0</v>
      </c>
      <c r="X19" s="24">
        <f>'Class 5'!$A22</f>
        <v>0</v>
      </c>
      <c r="Y19" s="24">
        <f>'Class 5'!$B22</f>
        <v>0</v>
      </c>
      <c r="Z19" s="24" t="str">
        <f t="shared" si="4"/>
        <v>0 0</v>
      </c>
      <c r="AA19" s="24">
        <f>'Class 6'!$A22</f>
        <v>0</v>
      </c>
      <c r="AB19" s="24">
        <f>'Class 6'!$B22</f>
        <v>0</v>
      </c>
      <c r="AC19" s="24" t="str">
        <f t="shared" si="5"/>
        <v>0 0</v>
      </c>
      <c r="AD19" s="24">
        <f>'Class 7'!$A22</f>
        <v>0</v>
      </c>
      <c r="AE19" s="24">
        <f>'Class 7'!$B22</f>
        <v>0</v>
      </c>
      <c r="AF19" s="24" t="str">
        <f t="shared" si="6"/>
        <v>0 0</v>
      </c>
      <c r="AG19" s="24">
        <f>'Class 8'!$A22</f>
        <v>0</v>
      </c>
      <c r="AH19" s="24">
        <f>'Class 8'!$B22</f>
        <v>0</v>
      </c>
      <c r="AI19" s="24" t="str">
        <f t="shared" si="7"/>
        <v>0 0</v>
      </c>
      <c r="AJ19" s="24">
        <f>'Class 9'!$A22</f>
        <v>0</v>
      </c>
      <c r="AK19" s="24">
        <f>'Class 9'!$B22</f>
        <v>0</v>
      </c>
      <c r="AL19" s="24" t="str">
        <f t="shared" si="8"/>
        <v>0 0</v>
      </c>
    </row>
    <row r="20" spans="11:38" x14ac:dyDescent="0.25">
      <c r="K20">
        <v>19</v>
      </c>
      <c r="L20" s="24">
        <f>'Class 1'!A23</f>
        <v>0</v>
      </c>
      <c r="M20" s="24">
        <f>'Class 1'!B23</f>
        <v>0</v>
      </c>
      <c r="N20" s="24" t="str">
        <f t="shared" si="0"/>
        <v>0 0</v>
      </c>
      <c r="O20" s="24">
        <f>'Class 2'!$A23</f>
        <v>0</v>
      </c>
      <c r="P20" s="24">
        <f>'Class 2'!$B23</f>
        <v>0</v>
      </c>
      <c r="Q20" s="24" t="str">
        <f t="shared" si="1"/>
        <v>0 0</v>
      </c>
      <c r="R20" s="24">
        <f>'Class 3'!$A23</f>
        <v>0</v>
      </c>
      <c r="S20" s="24">
        <f>'Class 3'!$B23</f>
        <v>0</v>
      </c>
      <c r="T20" s="24" t="str">
        <f t="shared" si="2"/>
        <v>0 0</v>
      </c>
      <c r="U20" s="24">
        <f>'Class 4'!$A23</f>
        <v>0</v>
      </c>
      <c r="V20" s="24">
        <f>'Class 4'!$B23</f>
        <v>0</v>
      </c>
      <c r="W20" s="24" t="str">
        <f t="shared" si="3"/>
        <v>0 0</v>
      </c>
      <c r="X20" s="24">
        <f>'Class 5'!$A23</f>
        <v>0</v>
      </c>
      <c r="Y20" s="24">
        <f>'Class 5'!$B23</f>
        <v>0</v>
      </c>
      <c r="Z20" s="24" t="str">
        <f t="shared" si="4"/>
        <v>0 0</v>
      </c>
      <c r="AA20" s="24">
        <f>'Class 6'!$A23</f>
        <v>0</v>
      </c>
      <c r="AB20" s="24">
        <f>'Class 6'!$B23</f>
        <v>0</v>
      </c>
      <c r="AC20" s="24" t="str">
        <f t="shared" si="5"/>
        <v>0 0</v>
      </c>
      <c r="AD20" s="24">
        <f>'Class 7'!$A23</f>
        <v>0</v>
      </c>
      <c r="AE20" s="24">
        <f>'Class 7'!$B23</f>
        <v>0</v>
      </c>
      <c r="AF20" s="24" t="str">
        <f t="shared" si="6"/>
        <v>0 0</v>
      </c>
      <c r="AG20" s="24">
        <f>'Class 8'!$A23</f>
        <v>0</v>
      </c>
      <c r="AH20" s="24">
        <f>'Class 8'!$B23</f>
        <v>0</v>
      </c>
      <c r="AI20" s="24" t="str">
        <f t="shared" si="7"/>
        <v>0 0</v>
      </c>
      <c r="AJ20" s="24">
        <f>'Class 9'!$A23</f>
        <v>0</v>
      </c>
      <c r="AK20" s="24">
        <f>'Class 9'!$B23</f>
        <v>0</v>
      </c>
      <c r="AL20" s="24" t="str">
        <f t="shared" si="8"/>
        <v>0 0</v>
      </c>
    </row>
    <row r="21" spans="11:38" x14ac:dyDescent="0.25">
      <c r="K21">
        <v>20</v>
      </c>
      <c r="L21" s="24">
        <f>'Class 1'!A24</f>
        <v>0</v>
      </c>
      <c r="M21" s="24">
        <f>'Class 1'!B24</f>
        <v>0</v>
      </c>
      <c r="N21" s="24" t="str">
        <f t="shared" si="0"/>
        <v>0 0</v>
      </c>
      <c r="O21" s="24">
        <f>'Class 2'!$A24</f>
        <v>0</v>
      </c>
      <c r="P21" s="24">
        <f>'Class 2'!$B24</f>
        <v>0</v>
      </c>
      <c r="Q21" s="24" t="str">
        <f t="shared" si="1"/>
        <v>0 0</v>
      </c>
      <c r="R21" s="24">
        <f>'Class 3'!$A24</f>
        <v>0</v>
      </c>
      <c r="S21" s="24">
        <f>'Class 3'!$B24</f>
        <v>0</v>
      </c>
      <c r="T21" s="24" t="str">
        <f t="shared" si="2"/>
        <v>0 0</v>
      </c>
      <c r="U21" s="24">
        <f>'Class 4'!$A24</f>
        <v>0</v>
      </c>
      <c r="V21" s="24">
        <f>'Class 4'!$B24</f>
        <v>0</v>
      </c>
      <c r="W21" s="24" t="str">
        <f t="shared" si="3"/>
        <v>0 0</v>
      </c>
      <c r="X21" s="24">
        <f>'Class 5'!$A24</f>
        <v>0</v>
      </c>
      <c r="Y21" s="24">
        <f>'Class 5'!$B24</f>
        <v>0</v>
      </c>
      <c r="Z21" s="24" t="str">
        <f t="shared" si="4"/>
        <v>0 0</v>
      </c>
      <c r="AA21" s="24">
        <f>'Class 6'!$A24</f>
        <v>0</v>
      </c>
      <c r="AB21" s="24">
        <f>'Class 6'!$B24</f>
        <v>0</v>
      </c>
      <c r="AC21" s="24" t="str">
        <f t="shared" si="5"/>
        <v>0 0</v>
      </c>
      <c r="AD21" s="24">
        <f>'Class 7'!$A24</f>
        <v>0</v>
      </c>
      <c r="AE21" s="24">
        <f>'Class 7'!$B24</f>
        <v>0</v>
      </c>
      <c r="AF21" s="24" t="str">
        <f t="shared" si="6"/>
        <v>0 0</v>
      </c>
      <c r="AG21" s="24">
        <f>'Class 8'!$A24</f>
        <v>0</v>
      </c>
      <c r="AH21" s="24">
        <f>'Class 8'!$B24</f>
        <v>0</v>
      </c>
      <c r="AI21" s="24" t="str">
        <f t="shared" si="7"/>
        <v>0 0</v>
      </c>
      <c r="AJ21" s="24">
        <f>'Class 9'!$A24</f>
        <v>0</v>
      </c>
      <c r="AK21" s="24">
        <f>'Class 9'!$B24</f>
        <v>0</v>
      </c>
      <c r="AL21" s="24" t="str">
        <f t="shared" si="8"/>
        <v>0 0</v>
      </c>
    </row>
    <row r="22" spans="11:38" x14ac:dyDescent="0.25">
      <c r="K22" s="24">
        <v>21</v>
      </c>
      <c r="L22" s="24">
        <f>'Class 1'!A25</f>
        <v>0</v>
      </c>
      <c r="M22" s="24">
        <f>'Class 1'!B25</f>
        <v>0</v>
      </c>
      <c r="N22" s="24" t="str">
        <f t="shared" si="0"/>
        <v>0 0</v>
      </c>
      <c r="O22" s="24">
        <f>'Class 2'!$A25</f>
        <v>0</v>
      </c>
      <c r="P22" s="24">
        <f>'Class 2'!$B25</f>
        <v>0</v>
      </c>
      <c r="Q22" s="24" t="str">
        <f t="shared" si="1"/>
        <v>0 0</v>
      </c>
      <c r="R22" s="24">
        <f>'Class 3'!$A25</f>
        <v>0</v>
      </c>
      <c r="S22" s="24">
        <f>'Class 3'!$B25</f>
        <v>0</v>
      </c>
      <c r="T22" s="24" t="str">
        <f t="shared" si="2"/>
        <v>0 0</v>
      </c>
      <c r="U22" s="24">
        <f>'Class 4'!$A25</f>
        <v>0</v>
      </c>
      <c r="V22" s="24">
        <f>'Class 4'!$B25</f>
        <v>0</v>
      </c>
      <c r="W22" s="24" t="str">
        <f t="shared" si="3"/>
        <v>0 0</v>
      </c>
      <c r="X22" s="24">
        <f>'Class 5'!$A25</f>
        <v>0</v>
      </c>
      <c r="Y22" s="24">
        <f>'Class 5'!$B25</f>
        <v>0</v>
      </c>
      <c r="Z22" s="24" t="str">
        <f t="shared" si="4"/>
        <v>0 0</v>
      </c>
      <c r="AA22" s="24">
        <f>'Class 6'!$A25</f>
        <v>0</v>
      </c>
      <c r="AB22" s="24">
        <f>'Class 6'!$B25</f>
        <v>0</v>
      </c>
      <c r="AC22" s="24" t="str">
        <f t="shared" si="5"/>
        <v>0 0</v>
      </c>
      <c r="AD22" s="24">
        <f>'Class 7'!$A25</f>
        <v>0</v>
      </c>
      <c r="AE22" s="24">
        <f>'Class 7'!$B25</f>
        <v>0</v>
      </c>
      <c r="AF22" s="24" t="str">
        <f t="shared" si="6"/>
        <v>0 0</v>
      </c>
      <c r="AG22" s="24">
        <f>'Class 8'!$A25</f>
        <v>0</v>
      </c>
      <c r="AH22" s="24">
        <f>'Class 8'!$B25</f>
        <v>0</v>
      </c>
      <c r="AI22" s="24" t="str">
        <f t="shared" si="7"/>
        <v>0 0</v>
      </c>
      <c r="AJ22" s="24">
        <f>'Class 9'!$A25</f>
        <v>0</v>
      </c>
      <c r="AK22" s="24">
        <f>'Class 9'!$B25</f>
        <v>0</v>
      </c>
      <c r="AL22" s="24" t="str">
        <f t="shared" si="8"/>
        <v>0 0</v>
      </c>
    </row>
    <row r="23" spans="11:38" x14ac:dyDescent="0.25">
      <c r="K23">
        <v>22</v>
      </c>
      <c r="L23" s="24">
        <f>'Class 1'!A26</f>
        <v>0</v>
      </c>
      <c r="M23" s="24">
        <f>'Class 1'!B26</f>
        <v>0</v>
      </c>
      <c r="N23" s="24" t="str">
        <f t="shared" si="0"/>
        <v>0 0</v>
      </c>
      <c r="O23" s="24">
        <f>'Class 2'!$A26</f>
        <v>0</v>
      </c>
      <c r="P23" s="24">
        <f>'Class 2'!$B26</f>
        <v>0</v>
      </c>
      <c r="Q23" s="24" t="str">
        <f t="shared" si="1"/>
        <v>0 0</v>
      </c>
      <c r="R23" s="24">
        <f>'Class 3'!$A26</f>
        <v>0</v>
      </c>
      <c r="S23" s="24">
        <f>'Class 3'!$B26</f>
        <v>0</v>
      </c>
      <c r="T23" s="24" t="str">
        <f t="shared" si="2"/>
        <v>0 0</v>
      </c>
      <c r="U23" s="24">
        <f>'Class 4'!$A26</f>
        <v>0</v>
      </c>
      <c r="V23" s="24">
        <f>'Class 4'!$B26</f>
        <v>0</v>
      </c>
      <c r="W23" s="24" t="str">
        <f t="shared" si="3"/>
        <v>0 0</v>
      </c>
      <c r="X23" s="24">
        <f>'Class 5'!$A26</f>
        <v>0</v>
      </c>
      <c r="Y23" s="24">
        <f>'Class 5'!$B26</f>
        <v>0</v>
      </c>
      <c r="Z23" s="24" t="str">
        <f t="shared" si="4"/>
        <v>0 0</v>
      </c>
      <c r="AA23" s="24">
        <f>'Class 6'!$A26</f>
        <v>0</v>
      </c>
      <c r="AB23" s="24">
        <f>'Class 6'!$B26</f>
        <v>0</v>
      </c>
      <c r="AC23" s="24" t="str">
        <f t="shared" si="5"/>
        <v>0 0</v>
      </c>
      <c r="AD23" s="24">
        <f>'Class 7'!$A26</f>
        <v>0</v>
      </c>
      <c r="AE23" s="24">
        <f>'Class 7'!$B26</f>
        <v>0</v>
      </c>
      <c r="AF23" s="24" t="str">
        <f t="shared" si="6"/>
        <v>0 0</v>
      </c>
      <c r="AG23" s="24">
        <f>'Class 8'!$A26</f>
        <v>0</v>
      </c>
      <c r="AH23" s="24">
        <f>'Class 8'!$B26</f>
        <v>0</v>
      </c>
      <c r="AI23" s="24" t="str">
        <f t="shared" si="7"/>
        <v>0 0</v>
      </c>
      <c r="AJ23" s="24">
        <f>'Class 9'!$A26</f>
        <v>0</v>
      </c>
      <c r="AK23" s="24">
        <f>'Class 9'!$B26</f>
        <v>0</v>
      </c>
      <c r="AL23" s="24" t="str">
        <f t="shared" si="8"/>
        <v>0 0</v>
      </c>
    </row>
    <row r="24" spans="11:38" x14ac:dyDescent="0.25">
      <c r="K24">
        <v>23</v>
      </c>
      <c r="L24" s="24">
        <f>'Class 1'!A27</f>
        <v>0</v>
      </c>
      <c r="M24" s="24">
        <f>'Class 1'!B27</f>
        <v>0</v>
      </c>
      <c r="N24" s="24" t="str">
        <f t="shared" si="0"/>
        <v>0 0</v>
      </c>
      <c r="O24" s="24">
        <f>'Class 2'!$A27</f>
        <v>0</v>
      </c>
      <c r="P24" s="24">
        <f>'Class 2'!$B27</f>
        <v>0</v>
      </c>
      <c r="Q24" s="24" t="str">
        <f t="shared" si="1"/>
        <v>0 0</v>
      </c>
      <c r="R24" s="24">
        <f>'Class 3'!$A27</f>
        <v>0</v>
      </c>
      <c r="S24" s="24">
        <f>'Class 3'!$B27</f>
        <v>0</v>
      </c>
      <c r="T24" s="24" t="str">
        <f t="shared" si="2"/>
        <v>0 0</v>
      </c>
      <c r="U24" s="24">
        <f>'Class 4'!$A27</f>
        <v>0</v>
      </c>
      <c r="V24" s="24">
        <f>'Class 4'!$B27</f>
        <v>0</v>
      </c>
      <c r="W24" s="24" t="str">
        <f t="shared" si="3"/>
        <v>0 0</v>
      </c>
      <c r="X24" s="24">
        <f>'Class 5'!$A27</f>
        <v>0</v>
      </c>
      <c r="Y24" s="24">
        <f>'Class 5'!$B27</f>
        <v>0</v>
      </c>
      <c r="Z24" s="24" t="str">
        <f t="shared" si="4"/>
        <v>0 0</v>
      </c>
      <c r="AA24" s="24">
        <f>'Class 6'!$A27</f>
        <v>0</v>
      </c>
      <c r="AB24" s="24">
        <f>'Class 6'!$B27</f>
        <v>0</v>
      </c>
      <c r="AC24" s="24" t="str">
        <f t="shared" si="5"/>
        <v>0 0</v>
      </c>
      <c r="AD24" s="24">
        <f>'Class 7'!$A27</f>
        <v>0</v>
      </c>
      <c r="AE24" s="24">
        <f>'Class 7'!$B27</f>
        <v>0</v>
      </c>
      <c r="AF24" s="24" t="str">
        <f t="shared" si="6"/>
        <v>0 0</v>
      </c>
      <c r="AG24" s="24">
        <f>'Class 8'!$A27</f>
        <v>0</v>
      </c>
      <c r="AH24" s="24">
        <f>'Class 8'!$B27</f>
        <v>0</v>
      </c>
      <c r="AI24" s="24" t="str">
        <f t="shared" si="7"/>
        <v>0 0</v>
      </c>
      <c r="AJ24" s="24">
        <f>'Class 9'!$A27</f>
        <v>0</v>
      </c>
      <c r="AK24" s="24">
        <f>'Class 9'!$B27</f>
        <v>0</v>
      </c>
      <c r="AL24" s="24" t="str">
        <f t="shared" si="8"/>
        <v>0 0</v>
      </c>
    </row>
    <row r="25" spans="11:38" x14ac:dyDescent="0.25">
      <c r="K25">
        <v>24</v>
      </c>
      <c r="L25" s="24">
        <f>'Class 1'!A28</f>
        <v>0</v>
      </c>
      <c r="M25" s="24">
        <f>'Class 1'!B28</f>
        <v>0</v>
      </c>
      <c r="N25" s="24" t="str">
        <f t="shared" si="0"/>
        <v>0 0</v>
      </c>
      <c r="O25" s="24">
        <f>'Class 2'!$A28</f>
        <v>0</v>
      </c>
      <c r="P25" s="24">
        <f>'Class 2'!$B28</f>
        <v>0</v>
      </c>
      <c r="Q25" s="24" t="str">
        <f t="shared" si="1"/>
        <v>0 0</v>
      </c>
      <c r="R25" s="24">
        <f>'Class 3'!$A28</f>
        <v>0</v>
      </c>
      <c r="S25" s="24">
        <f>'Class 3'!$B28</f>
        <v>0</v>
      </c>
      <c r="T25" s="24" t="str">
        <f t="shared" si="2"/>
        <v>0 0</v>
      </c>
      <c r="U25" s="24">
        <f>'Class 4'!$A28</f>
        <v>0</v>
      </c>
      <c r="V25" s="24">
        <f>'Class 4'!$B28</f>
        <v>0</v>
      </c>
      <c r="W25" s="24" t="str">
        <f t="shared" si="3"/>
        <v>0 0</v>
      </c>
      <c r="X25" s="24">
        <f>'Class 5'!$A28</f>
        <v>0</v>
      </c>
      <c r="Y25" s="24">
        <f>'Class 5'!$B28</f>
        <v>0</v>
      </c>
      <c r="Z25" s="24" t="str">
        <f t="shared" si="4"/>
        <v>0 0</v>
      </c>
      <c r="AA25" s="24">
        <f>'Class 6'!$A28</f>
        <v>0</v>
      </c>
      <c r="AB25" s="24">
        <f>'Class 6'!$B28</f>
        <v>0</v>
      </c>
      <c r="AC25" s="24" t="str">
        <f t="shared" si="5"/>
        <v>0 0</v>
      </c>
      <c r="AD25" s="24">
        <f>'Class 7'!$A28</f>
        <v>0</v>
      </c>
      <c r="AE25" s="24">
        <f>'Class 7'!$B28</f>
        <v>0</v>
      </c>
      <c r="AF25" s="24" t="str">
        <f t="shared" si="6"/>
        <v>0 0</v>
      </c>
      <c r="AG25" s="24">
        <f>'Class 8'!$A28</f>
        <v>0</v>
      </c>
      <c r="AH25" s="24">
        <f>'Class 8'!$B28</f>
        <v>0</v>
      </c>
      <c r="AI25" s="24" t="str">
        <f t="shared" si="7"/>
        <v>0 0</v>
      </c>
      <c r="AJ25" s="24">
        <f>'Class 9'!$A28</f>
        <v>0</v>
      </c>
      <c r="AK25" s="24">
        <f>'Class 9'!$B28</f>
        <v>0</v>
      </c>
      <c r="AL25" s="24" t="str">
        <f t="shared" si="8"/>
        <v>0 0</v>
      </c>
    </row>
    <row r="26" spans="11:38" x14ac:dyDescent="0.25">
      <c r="K26" s="24">
        <v>25</v>
      </c>
      <c r="L26" s="24">
        <f>'Class 1'!A29</f>
        <v>0</v>
      </c>
      <c r="M26" s="24">
        <f>'Class 1'!B29</f>
        <v>0</v>
      </c>
      <c r="N26" s="24" t="str">
        <f t="shared" si="0"/>
        <v>0 0</v>
      </c>
      <c r="O26" s="24">
        <f>'Class 2'!$A29</f>
        <v>0</v>
      </c>
      <c r="P26" s="24">
        <f>'Class 2'!$B29</f>
        <v>0</v>
      </c>
      <c r="Q26" s="24" t="str">
        <f t="shared" si="1"/>
        <v>0 0</v>
      </c>
      <c r="R26" s="24">
        <f>'Class 3'!$A29</f>
        <v>0</v>
      </c>
      <c r="S26" s="24">
        <f>'Class 3'!$B29</f>
        <v>0</v>
      </c>
      <c r="T26" s="24" t="str">
        <f t="shared" si="2"/>
        <v>0 0</v>
      </c>
      <c r="U26" s="24">
        <f>'Class 4'!$A29</f>
        <v>0</v>
      </c>
      <c r="V26" s="24">
        <f>'Class 4'!$B29</f>
        <v>0</v>
      </c>
      <c r="W26" s="24" t="str">
        <f t="shared" si="3"/>
        <v>0 0</v>
      </c>
      <c r="X26" s="24">
        <f>'Class 5'!$A29</f>
        <v>0</v>
      </c>
      <c r="Y26" s="24">
        <f>'Class 5'!$B29</f>
        <v>0</v>
      </c>
      <c r="Z26" s="24" t="str">
        <f t="shared" si="4"/>
        <v>0 0</v>
      </c>
      <c r="AA26" s="24">
        <f>'Class 6'!$A29</f>
        <v>0</v>
      </c>
      <c r="AB26" s="24">
        <f>'Class 6'!$B29</f>
        <v>0</v>
      </c>
      <c r="AC26" s="24" t="str">
        <f t="shared" si="5"/>
        <v>0 0</v>
      </c>
      <c r="AD26" s="24">
        <f>'Class 7'!$A29</f>
        <v>0</v>
      </c>
      <c r="AE26" s="24">
        <f>'Class 7'!$B29</f>
        <v>0</v>
      </c>
      <c r="AF26" s="24" t="str">
        <f t="shared" si="6"/>
        <v>0 0</v>
      </c>
      <c r="AG26" s="24">
        <f>'Class 8'!$A29</f>
        <v>0</v>
      </c>
      <c r="AH26" s="24">
        <f>'Class 8'!$B29</f>
        <v>0</v>
      </c>
      <c r="AI26" s="24" t="str">
        <f t="shared" si="7"/>
        <v>0 0</v>
      </c>
      <c r="AJ26" s="24">
        <f>'Class 9'!$A29</f>
        <v>0</v>
      </c>
      <c r="AK26" s="24">
        <f>'Class 9'!$B29</f>
        <v>0</v>
      </c>
      <c r="AL26" s="24" t="str">
        <f t="shared" si="8"/>
        <v>0 0</v>
      </c>
    </row>
    <row r="27" spans="11:38" x14ac:dyDescent="0.25">
      <c r="K27">
        <v>26</v>
      </c>
      <c r="L27" s="24">
        <f>'Class 1'!A30</f>
        <v>0</v>
      </c>
      <c r="M27" s="24">
        <f>'Class 1'!B30</f>
        <v>0</v>
      </c>
      <c r="N27" s="24" t="str">
        <f t="shared" si="0"/>
        <v>0 0</v>
      </c>
      <c r="O27" s="24">
        <f>'Class 2'!$A30</f>
        <v>0</v>
      </c>
      <c r="P27" s="24">
        <f>'Class 2'!$B30</f>
        <v>0</v>
      </c>
      <c r="Q27" s="24" t="str">
        <f t="shared" si="1"/>
        <v>0 0</v>
      </c>
      <c r="R27" s="24">
        <f>'Class 3'!$A30</f>
        <v>0</v>
      </c>
      <c r="S27" s="24">
        <f>'Class 3'!$B30</f>
        <v>0</v>
      </c>
      <c r="T27" s="24" t="str">
        <f t="shared" si="2"/>
        <v>0 0</v>
      </c>
      <c r="U27" s="24">
        <f>'Class 4'!$A30</f>
        <v>0</v>
      </c>
      <c r="V27" s="24">
        <f>'Class 4'!$B30</f>
        <v>0</v>
      </c>
      <c r="W27" s="24" t="str">
        <f t="shared" si="3"/>
        <v>0 0</v>
      </c>
      <c r="X27" s="24">
        <f>'Class 5'!$A30</f>
        <v>0</v>
      </c>
      <c r="Y27" s="24">
        <f>'Class 5'!$B30</f>
        <v>0</v>
      </c>
      <c r="Z27" s="24" t="str">
        <f t="shared" si="4"/>
        <v>0 0</v>
      </c>
      <c r="AA27" s="24">
        <f>'Class 6'!$A30</f>
        <v>0</v>
      </c>
      <c r="AB27" s="24">
        <f>'Class 6'!$B30</f>
        <v>0</v>
      </c>
      <c r="AC27" s="24" t="str">
        <f t="shared" si="5"/>
        <v>0 0</v>
      </c>
      <c r="AD27" s="24">
        <f>'Class 7'!$A30</f>
        <v>0</v>
      </c>
      <c r="AE27" s="24">
        <f>'Class 7'!$B30</f>
        <v>0</v>
      </c>
      <c r="AF27" s="24" t="str">
        <f t="shared" si="6"/>
        <v>0 0</v>
      </c>
      <c r="AG27" s="24">
        <f>'Class 8'!$A30</f>
        <v>0</v>
      </c>
      <c r="AH27" s="24">
        <f>'Class 8'!$B30</f>
        <v>0</v>
      </c>
      <c r="AI27" s="24" t="str">
        <f t="shared" si="7"/>
        <v>0 0</v>
      </c>
      <c r="AJ27" s="24">
        <f>'Class 9'!$A30</f>
        <v>0</v>
      </c>
      <c r="AK27" s="24">
        <f>'Class 9'!$B30</f>
        <v>0</v>
      </c>
      <c r="AL27" s="24" t="str">
        <f t="shared" si="8"/>
        <v>0 0</v>
      </c>
    </row>
    <row r="28" spans="11:38" x14ac:dyDescent="0.25">
      <c r="K28">
        <v>27</v>
      </c>
      <c r="L28" s="24">
        <f>'Class 1'!A31</f>
        <v>0</v>
      </c>
      <c r="M28" s="24">
        <f>'Class 1'!B31</f>
        <v>0</v>
      </c>
      <c r="N28" s="24" t="str">
        <f t="shared" si="0"/>
        <v>0 0</v>
      </c>
      <c r="O28" s="24">
        <f>'Class 2'!$A31</f>
        <v>0</v>
      </c>
      <c r="P28" s="24">
        <f>'Class 2'!$B31</f>
        <v>0</v>
      </c>
      <c r="Q28" s="24" t="str">
        <f t="shared" si="1"/>
        <v>0 0</v>
      </c>
      <c r="R28" s="24">
        <f>'Class 3'!$A31</f>
        <v>0</v>
      </c>
      <c r="S28" s="24">
        <f>'Class 3'!$B31</f>
        <v>0</v>
      </c>
      <c r="T28" s="24" t="str">
        <f t="shared" si="2"/>
        <v>0 0</v>
      </c>
      <c r="U28" s="24">
        <f>'Class 4'!$A31</f>
        <v>0</v>
      </c>
      <c r="V28" s="24">
        <f>'Class 4'!$B31</f>
        <v>0</v>
      </c>
      <c r="W28" s="24" t="str">
        <f t="shared" si="3"/>
        <v>0 0</v>
      </c>
      <c r="X28" s="24">
        <f>'Class 5'!$A31</f>
        <v>0</v>
      </c>
      <c r="Y28" s="24">
        <f>'Class 5'!$B31</f>
        <v>0</v>
      </c>
      <c r="Z28" s="24" t="str">
        <f t="shared" si="4"/>
        <v>0 0</v>
      </c>
      <c r="AA28" s="24">
        <f>'Class 6'!$A31</f>
        <v>0</v>
      </c>
      <c r="AB28" s="24">
        <f>'Class 6'!$B31</f>
        <v>0</v>
      </c>
      <c r="AC28" s="24" t="str">
        <f t="shared" si="5"/>
        <v>0 0</v>
      </c>
      <c r="AD28" s="24">
        <f>'Class 7'!$A31</f>
        <v>0</v>
      </c>
      <c r="AE28" s="24">
        <f>'Class 7'!$B31</f>
        <v>0</v>
      </c>
      <c r="AF28" s="24" t="str">
        <f t="shared" si="6"/>
        <v>0 0</v>
      </c>
      <c r="AG28" s="24">
        <f>'Class 8'!$A31</f>
        <v>0</v>
      </c>
      <c r="AH28" s="24">
        <f>'Class 8'!$B31</f>
        <v>0</v>
      </c>
      <c r="AI28" s="24" t="str">
        <f t="shared" si="7"/>
        <v>0 0</v>
      </c>
      <c r="AJ28" s="24">
        <f>'Class 9'!$A31</f>
        <v>0</v>
      </c>
      <c r="AK28" s="24">
        <f>'Class 9'!$B31</f>
        <v>0</v>
      </c>
      <c r="AL28" s="24" t="str">
        <f t="shared" si="8"/>
        <v>0 0</v>
      </c>
    </row>
    <row r="29" spans="11:38" x14ac:dyDescent="0.25">
      <c r="K29">
        <v>28</v>
      </c>
      <c r="L29" s="24">
        <f>'Class 1'!A32</f>
        <v>0</v>
      </c>
      <c r="M29" s="24">
        <f>'Class 1'!B32</f>
        <v>0</v>
      </c>
      <c r="N29" s="24" t="str">
        <f t="shared" si="0"/>
        <v>0 0</v>
      </c>
      <c r="O29" s="24">
        <f>'Class 2'!$A32</f>
        <v>0</v>
      </c>
      <c r="P29" s="24">
        <f>'Class 2'!$B32</f>
        <v>0</v>
      </c>
      <c r="Q29" s="24" t="str">
        <f t="shared" si="1"/>
        <v>0 0</v>
      </c>
      <c r="R29" s="24">
        <f>'Class 3'!$A32</f>
        <v>0</v>
      </c>
      <c r="S29" s="24">
        <f>'Class 3'!$B32</f>
        <v>0</v>
      </c>
      <c r="T29" s="24" t="str">
        <f t="shared" si="2"/>
        <v>0 0</v>
      </c>
      <c r="U29" s="24">
        <f>'Class 4'!$A32</f>
        <v>0</v>
      </c>
      <c r="V29" s="24">
        <f>'Class 4'!$B32</f>
        <v>0</v>
      </c>
      <c r="W29" s="24" t="str">
        <f t="shared" si="3"/>
        <v>0 0</v>
      </c>
      <c r="X29" s="24">
        <f>'Class 5'!$A32</f>
        <v>0</v>
      </c>
      <c r="Y29" s="24">
        <f>'Class 5'!$B32</f>
        <v>0</v>
      </c>
      <c r="Z29" s="24" t="str">
        <f t="shared" si="4"/>
        <v>0 0</v>
      </c>
      <c r="AA29" s="24">
        <f>'Class 6'!$A32</f>
        <v>0</v>
      </c>
      <c r="AB29" s="24">
        <f>'Class 6'!$B32</f>
        <v>0</v>
      </c>
      <c r="AC29" s="24" t="str">
        <f t="shared" si="5"/>
        <v>0 0</v>
      </c>
      <c r="AD29" s="24">
        <f>'Class 7'!$A32</f>
        <v>0</v>
      </c>
      <c r="AE29" s="24">
        <f>'Class 7'!$B32</f>
        <v>0</v>
      </c>
      <c r="AF29" s="24" t="str">
        <f t="shared" si="6"/>
        <v>0 0</v>
      </c>
      <c r="AG29" s="24">
        <f>'Class 8'!$A32</f>
        <v>0</v>
      </c>
      <c r="AH29" s="24">
        <f>'Class 8'!$B32</f>
        <v>0</v>
      </c>
      <c r="AI29" s="24" t="str">
        <f t="shared" si="7"/>
        <v>0 0</v>
      </c>
      <c r="AJ29" s="24">
        <f>'Class 9'!$A32</f>
        <v>0</v>
      </c>
      <c r="AK29" s="24">
        <f>'Class 9'!$B32</f>
        <v>0</v>
      </c>
      <c r="AL29" s="24" t="str">
        <f t="shared" si="8"/>
        <v>0 0</v>
      </c>
    </row>
    <row r="30" spans="11:38" x14ac:dyDescent="0.25">
      <c r="K30" s="24">
        <v>29</v>
      </c>
      <c r="L30" s="24">
        <f>'Class 1'!A33</f>
        <v>0</v>
      </c>
      <c r="M30" s="24">
        <f>'Class 1'!B33</f>
        <v>0</v>
      </c>
      <c r="N30" s="24" t="str">
        <f t="shared" si="0"/>
        <v>0 0</v>
      </c>
      <c r="O30" s="24">
        <f>'Class 2'!$A33</f>
        <v>0</v>
      </c>
      <c r="P30" s="24">
        <f>'Class 2'!$B33</f>
        <v>0</v>
      </c>
      <c r="Q30" s="24" t="str">
        <f t="shared" si="1"/>
        <v>0 0</v>
      </c>
      <c r="R30" s="24">
        <f>'Class 3'!$A33</f>
        <v>0</v>
      </c>
      <c r="S30" s="24">
        <f>'Class 3'!$B33</f>
        <v>0</v>
      </c>
      <c r="T30" s="24" t="str">
        <f t="shared" si="2"/>
        <v>0 0</v>
      </c>
      <c r="U30" s="24">
        <f>'Class 4'!$A33</f>
        <v>0</v>
      </c>
      <c r="V30" s="24">
        <f>'Class 4'!$B33</f>
        <v>0</v>
      </c>
      <c r="W30" s="24" t="str">
        <f t="shared" si="3"/>
        <v>0 0</v>
      </c>
      <c r="X30" s="24">
        <f>'Class 5'!$A33</f>
        <v>0</v>
      </c>
      <c r="Y30" s="24">
        <f>'Class 5'!$B33</f>
        <v>0</v>
      </c>
      <c r="Z30" s="24" t="str">
        <f t="shared" si="4"/>
        <v>0 0</v>
      </c>
      <c r="AA30" s="24">
        <f>'Class 6'!$A33</f>
        <v>0</v>
      </c>
      <c r="AB30" s="24">
        <f>'Class 6'!$B33</f>
        <v>0</v>
      </c>
      <c r="AC30" s="24" t="str">
        <f t="shared" si="5"/>
        <v>0 0</v>
      </c>
      <c r="AD30" s="24">
        <f>'Class 7'!$A33</f>
        <v>0</v>
      </c>
      <c r="AE30" s="24">
        <f>'Class 7'!$B33</f>
        <v>0</v>
      </c>
      <c r="AF30" s="24" t="str">
        <f t="shared" si="6"/>
        <v>0 0</v>
      </c>
      <c r="AG30" s="24">
        <f>'Class 8'!$A33</f>
        <v>0</v>
      </c>
      <c r="AH30" s="24">
        <f>'Class 8'!$B33</f>
        <v>0</v>
      </c>
      <c r="AI30" s="24" t="str">
        <f t="shared" si="7"/>
        <v>0 0</v>
      </c>
      <c r="AJ30" s="24">
        <f>'Class 9'!$A33</f>
        <v>0</v>
      </c>
      <c r="AK30" s="24">
        <f>'Class 9'!$B33</f>
        <v>0</v>
      </c>
      <c r="AL30" s="24" t="str">
        <f t="shared" si="8"/>
        <v>0 0</v>
      </c>
    </row>
    <row r="31" spans="11:38" x14ac:dyDescent="0.25">
      <c r="K31">
        <v>30</v>
      </c>
      <c r="L31" s="24">
        <f>'Class 1'!A34</f>
        <v>0</v>
      </c>
      <c r="M31" s="24">
        <f>'Class 1'!B34</f>
        <v>0</v>
      </c>
      <c r="N31" s="24" t="str">
        <f t="shared" si="0"/>
        <v>0 0</v>
      </c>
      <c r="O31" s="24">
        <f>'Class 2'!$A34</f>
        <v>0</v>
      </c>
      <c r="P31" s="24">
        <f>'Class 2'!$B34</f>
        <v>0</v>
      </c>
      <c r="Q31" s="24" t="str">
        <f t="shared" si="1"/>
        <v>0 0</v>
      </c>
      <c r="R31" s="24">
        <f>'Class 3'!$A34</f>
        <v>0</v>
      </c>
      <c r="S31" s="24">
        <f>'Class 3'!$B34</f>
        <v>0</v>
      </c>
      <c r="T31" s="24" t="str">
        <f t="shared" si="2"/>
        <v>0 0</v>
      </c>
      <c r="U31" s="24">
        <f>'Class 4'!$A34</f>
        <v>0</v>
      </c>
      <c r="V31" s="24">
        <f>'Class 4'!$B34</f>
        <v>0</v>
      </c>
      <c r="W31" s="24" t="str">
        <f t="shared" si="3"/>
        <v>0 0</v>
      </c>
      <c r="X31" s="24">
        <f>'Class 5'!$A34</f>
        <v>0</v>
      </c>
      <c r="Y31" s="24">
        <f>'Class 5'!$B34</f>
        <v>0</v>
      </c>
      <c r="Z31" s="24" t="str">
        <f t="shared" si="4"/>
        <v>0 0</v>
      </c>
      <c r="AA31" s="24">
        <f>'Class 6'!$A34</f>
        <v>0</v>
      </c>
      <c r="AB31" s="24">
        <f>'Class 6'!$B34</f>
        <v>0</v>
      </c>
      <c r="AC31" s="24" t="str">
        <f t="shared" si="5"/>
        <v>0 0</v>
      </c>
      <c r="AD31" s="24">
        <f>'Class 7'!$A34</f>
        <v>0</v>
      </c>
      <c r="AE31" s="24">
        <f>'Class 7'!$B34</f>
        <v>0</v>
      </c>
      <c r="AF31" s="24" t="str">
        <f t="shared" si="6"/>
        <v>0 0</v>
      </c>
      <c r="AG31" s="24">
        <f>'Class 8'!$A34</f>
        <v>0</v>
      </c>
      <c r="AH31" s="24">
        <f>'Class 8'!$B34</f>
        <v>0</v>
      </c>
      <c r="AI31" s="24" t="str">
        <f t="shared" si="7"/>
        <v>0 0</v>
      </c>
      <c r="AJ31" s="24">
        <f>'Class 9'!$A34</f>
        <v>0</v>
      </c>
      <c r="AK31" s="24">
        <f>'Class 9'!$B34</f>
        <v>0</v>
      </c>
      <c r="AL31" s="24" t="str">
        <f t="shared" si="8"/>
        <v>0 0</v>
      </c>
    </row>
    <row r="32" spans="11:38" x14ac:dyDescent="0.25">
      <c r="K32">
        <v>31</v>
      </c>
      <c r="L32" s="24">
        <f>'Class 1'!A35</f>
        <v>0</v>
      </c>
      <c r="M32" s="24">
        <f>'Class 1'!B35</f>
        <v>0</v>
      </c>
      <c r="N32" s="24" t="str">
        <f t="shared" si="0"/>
        <v>0 0</v>
      </c>
      <c r="O32" s="24">
        <f>'Class 2'!$A35</f>
        <v>0</v>
      </c>
      <c r="P32" s="24">
        <f>'Class 2'!$B35</f>
        <v>0</v>
      </c>
      <c r="Q32" s="24" t="str">
        <f t="shared" si="1"/>
        <v>0 0</v>
      </c>
      <c r="R32" s="24">
        <f>'Class 3'!$A35</f>
        <v>0</v>
      </c>
      <c r="S32" s="24">
        <f>'Class 3'!$B35</f>
        <v>0</v>
      </c>
      <c r="T32" s="24" t="str">
        <f t="shared" si="2"/>
        <v>0 0</v>
      </c>
      <c r="U32" s="24">
        <f>'Class 4'!$A35</f>
        <v>0</v>
      </c>
      <c r="V32" s="24">
        <f>'Class 4'!$B35</f>
        <v>0</v>
      </c>
      <c r="W32" s="24" t="str">
        <f t="shared" si="3"/>
        <v>0 0</v>
      </c>
      <c r="X32" s="24">
        <f>'Class 5'!$A35</f>
        <v>0</v>
      </c>
      <c r="Y32" s="24">
        <f>'Class 5'!$B35</f>
        <v>0</v>
      </c>
      <c r="Z32" s="24" t="str">
        <f t="shared" si="4"/>
        <v>0 0</v>
      </c>
      <c r="AA32" s="24">
        <f>'Class 6'!$A35</f>
        <v>0</v>
      </c>
      <c r="AB32" s="24">
        <f>'Class 6'!$B35</f>
        <v>0</v>
      </c>
      <c r="AC32" s="24" t="str">
        <f t="shared" si="5"/>
        <v>0 0</v>
      </c>
      <c r="AD32" s="24">
        <f>'Class 7'!$A35</f>
        <v>0</v>
      </c>
      <c r="AE32" s="24">
        <f>'Class 7'!$B35</f>
        <v>0</v>
      </c>
      <c r="AF32" s="24" t="str">
        <f t="shared" si="6"/>
        <v>0 0</v>
      </c>
      <c r="AG32" s="24">
        <f>'Class 8'!$A35</f>
        <v>0</v>
      </c>
      <c r="AH32" s="24">
        <f>'Class 8'!$B35</f>
        <v>0</v>
      </c>
      <c r="AI32" s="24" t="str">
        <f t="shared" si="7"/>
        <v>0 0</v>
      </c>
      <c r="AJ32" s="24">
        <f>'Class 9'!$A35</f>
        <v>0</v>
      </c>
      <c r="AK32" s="24">
        <f>'Class 9'!$B35</f>
        <v>0</v>
      </c>
      <c r="AL32" s="24" t="str">
        <f t="shared" si="8"/>
        <v>0 0</v>
      </c>
    </row>
    <row r="33" spans="11:38" x14ac:dyDescent="0.25">
      <c r="K33">
        <v>32</v>
      </c>
      <c r="L33" s="24">
        <f>'Class 1'!A36</f>
        <v>0</v>
      </c>
      <c r="M33" s="24">
        <f>'Class 1'!B36</f>
        <v>0</v>
      </c>
      <c r="N33" s="24" t="str">
        <f t="shared" si="0"/>
        <v>0 0</v>
      </c>
      <c r="O33" s="24">
        <f>'Class 2'!$A36</f>
        <v>0</v>
      </c>
      <c r="P33" s="24">
        <f>'Class 2'!$B36</f>
        <v>0</v>
      </c>
      <c r="Q33" s="24" t="str">
        <f t="shared" si="1"/>
        <v>0 0</v>
      </c>
      <c r="R33" s="24">
        <f>'Class 3'!$A36</f>
        <v>0</v>
      </c>
      <c r="S33" s="24">
        <f>'Class 3'!$B36</f>
        <v>0</v>
      </c>
      <c r="T33" s="24" t="str">
        <f t="shared" si="2"/>
        <v>0 0</v>
      </c>
      <c r="U33" s="24">
        <f>'Class 4'!$A36</f>
        <v>0</v>
      </c>
      <c r="V33" s="24">
        <f>'Class 4'!$B36</f>
        <v>0</v>
      </c>
      <c r="W33" s="24" t="str">
        <f t="shared" si="3"/>
        <v>0 0</v>
      </c>
      <c r="X33" s="24">
        <f>'Class 5'!$A36</f>
        <v>0</v>
      </c>
      <c r="Y33" s="24">
        <f>'Class 5'!$B36</f>
        <v>0</v>
      </c>
      <c r="Z33" s="24" t="str">
        <f t="shared" si="4"/>
        <v>0 0</v>
      </c>
      <c r="AA33" s="24">
        <f>'Class 6'!$A36</f>
        <v>0</v>
      </c>
      <c r="AB33" s="24">
        <f>'Class 6'!$B36</f>
        <v>0</v>
      </c>
      <c r="AC33" s="24" t="str">
        <f t="shared" si="5"/>
        <v>0 0</v>
      </c>
      <c r="AD33" s="24">
        <f>'Class 7'!$A36</f>
        <v>0</v>
      </c>
      <c r="AE33" s="24">
        <f>'Class 7'!$B36</f>
        <v>0</v>
      </c>
      <c r="AF33" s="24" t="str">
        <f t="shared" si="6"/>
        <v>0 0</v>
      </c>
      <c r="AG33" s="24">
        <f>'Class 8'!$A36</f>
        <v>0</v>
      </c>
      <c r="AH33" s="24">
        <f>'Class 8'!$B36</f>
        <v>0</v>
      </c>
      <c r="AI33" s="24" t="str">
        <f t="shared" si="7"/>
        <v>0 0</v>
      </c>
      <c r="AJ33" s="24">
        <f>'Class 9'!$A36</f>
        <v>0</v>
      </c>
      <c r="AK33" s="24">
        <f>'Class 9'!$B36</f>
        <v>0</v>
      </c>
      <c r="AL33" s="24" t="str">
        <f t="shared" si="8"/>
        <v>0 0</v>
      </c>
    </row>
    <row r="34" spans="11:38" x14ac:dyDescent="0.25">
      <c r="K34" s="24">
        <v>33</v>
      </c>
      <c r="L34" s="24">
        <f>'Class 1'!A37</f>
        <v>0</v>
      </c>
      <c r="M34" s="24">
        <f>'Class 1'!B37</f>
        <v>0</v>
      </c>
      <c r="N34" s="24" t="str">
        <f t="shared" si="0"/>
        <v>0 0</v>
      </c>
      <c r="O34" s="24">
        <f>'Class 2'!$A37</f>
        <v>0</v>
      </c>
      <c r="P34" s="24">
        <f>'Class 2'!$B37</f>
        <v>0</v>
      </c>
      <c r="Q34" s="24" t="str">
        <f t="shared" si="1"/>
        <v>0 0</v>
      </c>
      <c r="R34" s="24">
        <f>'Class 3'!$A37</f>
        <v>0</v>
      </c>
      <c r="S34" s="24">
        <f>'Class 3'!$B37</f>
        <v>0</v>
      </c>
      <c r="T34" s="24" t="str">
        <f t="shared" si="2"/>
        <v>0 0</v>
      </c>
      <c r="U34" s="24">
        <f>'Class 4'!$A37</f>
        <v>0</v>
      </c>
      <c r="V34" s="24">
        <f>'Class 4'!$B37</f>
        <v>0</v>
      </c>
      <c r="W34" s="24" t="str">
        <f t="shared" si="3"/>
        <v>0 0</v>
      </c>
      <c r="X34" s="24">
        <f>'Class 5'!$A37</f>
        <v>0</v>
      </c>
      <c r="Y34" s="24">
        <f>'Class 5'!$B37</f>
        <v>0</v>
      </c>
      <c r="Z34" s="24" t="str">
        <f t="shared" si="4"/>
        <v>0 0</v>
      </c>
      <c r="AA34" s="24">
        <f>'Class 6'!$A37</f>
        <v>0</v>
      </c>
      <c r="AB34" s="24">
        <f>'Class 6'!$B37</f>
        <v>0</v>
      </c>
      <c r="AC34" s="24" t="str">
        <f t="shared" si="5"/>
        <v>0 0</v>
      </c>
      <c r="AD34" s="24">
        <f>'Class 7'!$A37</f>
        <v>0</v>
      </c>
      <c r="AE34" s="24">
        <f>'Class 7'!$B37</f>
        <v>0</v>
      </c>
      <c r="AF34" s="24" t="str">
        <f t="shared" si="6"/>
        <v>0 0</v>
      </c>
      <c r="AG34" s="24">
        <f>'Class 8'!$A37</f>
        <v>0</v>
      </c>
      <c r="AH34" s="24">
        <f>'Class 8'!$B37</f>
        <v>0</v>
      </c>
      <c r="AI34" s="24" t="str">
        <f t="shared" si="7"/>
        <v>0 0</v>
      </c>
      <c r="AJ34" s="24">
        <f>'Class 9'!$A37</f>
        <v>0</v>
      </c>
      <c r="AK34" s="24">
        <f>'Class 9'!$B37</f>
        <v>0</v>
      </c>
      <c r="AL34" s="24" t="str">
        <f t="shared" si="8"/>
        <v>0 0</v>
      </c>
    </row>
    <row r="35" spans="11:38" x14ac:dyDescent="0.25">
      <c r="L35" s="24"/>
      <c r="M35" s="24"/>
      <c r="N35" s="24"/>
    </row>
    <row r="36" spans="11:38" x14ac:dyDescent="0.25">
      <c r="L36" s="24"/>
      <c r="M36" s="24"/>
      <c r="N36" s="2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E12" sqref="E12"/>
    </sheetView>
  </sheetViews>
  <sheetFormatPr defaultRowHeight="15" x14ac:dyDescent="0.25"/>
  <cols>
    <col min="1" max="1" width="14.42578125" bestFit="1" customWidth="1"/>
    <col min="3" max="5" width="13.140625" customWidth="1"/>
  </cols>
  <sheetData>
    <row r="1" spans="1:5" ht="60" x14ac:dyDescent="0.25">
      <c r="A1" s="1" t="s">
        <v>47</v>
      </c>
      <c r="B1" s="1" t="s">
        <v>16</v>
      </c>
      <c r="C1" s="2" t="s">
        <v>30</v>
      </c>
      <c r="D1" s="2" t="s">
        <v>31</v>
      </c>
      <c r="E1" s="10" t="s">
        <v>56</v>
      </c>
    </row>
    <row r="2" spans="1:5" x14ac:dyDescent="0.25">
      <c r="A2" s="1" t="s">
        <v>54</v>
      </c>
      <c r="B2" s="3" t="e">
        <f>AVERAGEIF(B3:B11,"&gt;0")</f>
        <v>#DIV/0!</v>
      </c>
      <c r="C2" s="3" t="e">
        <f>AVERAGEIF(C3:C11,"&gt;0")</f>
        <v>#DIV/0!</v>
      </c>
      <c r="D2" s="3" t="e">
        <f>AVERAGEIF(D3:D11,"&gt;0")</f>
        <v>#DIV/0!</v>
      </c>
      <c r="E2" s="3" t="e">
        <f>AVERAGEIF(E3:E11,"&gt;0")</f>
        <v>#DIV/0!</v>
      </c>
    </row>
    <row r="3" spans="1:5" x14ac:dyDescent="0.25">
      <c r="A3" s="1" t="s">
        <v>38</v>
      </c>
      <c r="B3" s="3" t="e">
        <f>'Class 1'!$C$38</f>
        <v>#DIV/0!</v>
      </c>
      <c r="C3" s="3" t="e">
        <f>'Class 1'!$E$38</f>
        <v>#DIV/0!</v>
      </c>
      <c r="D3" s="3" t="e">
        <f>'Class 1'!$F$38</f>
        <v>#DIV/0!</v>
      </c>
      <c r="E3" s="3" t="e">
        <f>'Class 1'!$G$38</f>
        <v>#DIV/0!</v>
      </c>
    </row>
    <row r="4" spans="1:5" x14ac:dyDescent="0.25">
      <c r="A4" s="1" t="s">
        <v>39</v>
      </c>
      <c r="B4" s="3" t="e">
        <f>'Class 2'!$C$38</f>
        <v>#DIV/0!</v>
      </c>
      <c r="C4" s="3" t="e">
        <f>'Class 2'!$E$38</f>
        <v>#DIV/0!</v>
      </c>
      <c r="D4" s="3" t="e">
        <f>'Class 2'!$F$38</f>
        <v>#DIV/0!</v>
      </c>
      <c r="E4" s="3" t="e">
        <f>'Class 2'!$G$38</f>
        <v>#DIV/0!</v>
      </c>
    </row>
    <row r="5" spans="1:5" x14ac:dyDescent="0.25">
      <c r="A5" s="1" t="s">
        <v>40</v>
      </c>
      <c r="B5" s="3" t="e">
        <f>'Class 3'!$C$38</f>
        <v>#DIV/0!</v>
      </c>
      <c r="C5" s="3" t="e">
        <f>'Class 3'!$E$38</f>
        <v>#DIV/0!</v>
      </c>
      <c r="D5" s="3" t="e">
        <f>'Class 3'!$F$38</f>
        <v>#DIV/0!</v>
      </c>
      <c r="E5" s="3" t="e">
        <f>'Class 3'!$G$38</f>
        <v>#DIV/0!</v>
      </c>
    </row>
    <row r="6" spans="1:5" x14ac:dyDescent="0.25">
      <c r="A6" s="1" t="s">
        <v>41</v>
      </c>
      <c r="B6" s="3" t="e">
        <f>'Class 4'!$C$38</f>
        <v>#DIV/0!</v>
      </c>
      <c r="C6" s="3" t="e">
        <f>'Class 4'!$E$38</f>
        <v>#DIV/0!</v>
      </c>
      <c r="D6" s="3" t="e">
        <f>'Class 4'!$F$38</f>
        <v>#DIV/0!</v>
      </c>
      <c r="E6" s="3" t="e">
        <f>'Class 4'!$G$38</f>
        <v>#DIV/0!</v>
      </c>
    </row>
    <row r="7" spans="1:5" x14ac:dyDescent="0.25">
      <c r="A7" s="1" t="s">
        <v>42</v>
      </c>
      <c r="B7" s="3" t="e">
        <f>'Class 5'!$C$38</f>
        <v>#DIV/0!</v>
      </c>
      <c r="C7" s="3" t="e">
        <f>'Class 5'!$E$38</f>
        <v>#DIV/0!</v>
      </c>
      <c r="D7" s="3" t="e">
        <f>'Class 5'!$F$38</f>
        <v>#DIV/0!</v>
      </c>
      <c r="E7" s="3" t="e">
        <f>'Class 5'!$G$38</f>
        <v>#DIV/0!</v>
      </c>
    </row>
    <row r="8" spans="1:5" x14ac:dyDescent="0.25">
      <c r="A8" s="1" t="s">
        <v>43</v>
      </c>
      <c r="B8" s="3" t="e">
        <f>'Class 6'!$C$38</f>
        <v>#DIV/0!</v>
      </c>
      <c r="C8" s="3" t="e">
        <f>'Class 6'!$E$38</f>
        <v>#DIV/0!</v>
      </c>
      <c r="D8" s="3" t="e">
        <f>'Class 6'!$F$38</f>
        <v>#DIV/0!</v>
      </c>
      <c r="E8" s="3" t="e">
        <f>'Class 6'!$G$38</f>
        <v>#DIV/0!</v>
      </c>
    </row>
    <row r="9" spans="1:5" x14ac:dyDescent="0.25">
      <c r="A9" s="1" t="s">
        <v>44</v>
      </c>
      <c r="B9" s="3" t="e">
        <f>'Class 7'!$C$38</f>
        <v>#DIV/0!</v>
      </c>
      <c r="C9" s="3" t="e">
        <f>'Class 7'!$E$38</f>
        <v>#DIV/0!</v>
      </c>
      <c r="D9" s="3" t="e">
        <f>'Class 7'!$F$38</f>
        <v>#DIV/0!</v>
      </c>
      <c r="E9" s="3" t="e">
        <f>'Class 7'!$G$38</f>
        <v>#DIV/0!</v>
      </c>
    </row>
    <row r="10" spans="1:5" x14ac:dyDescent="0.25">
      <c r="A10" s="1" t="s">
        <v>45</v>
      </c>
      <c r="B10" s="3" t="e">
        <f>'Class 8'!$C$38</f>
        <v>#DIV/0!</v>
      </c>
      <c r="C10" s="3" t="e">
        <f>'Class 8'!$E$38</f>
        <v>#DIV/0!</v>
      </c>
      <c r="D10" s="3" t="e">
        <f>'Class 8'!$F$38</f>
        <v>#DIV/0!</v>
      </c>
      <c r="E10" s="3" t="e">
        <f>'Class 8'!$G$38</f>
        <v>#DIV/0!</v>
      </c>
    </row>
    <row r="11" spans="1:5" x14ac:dyDescent="0.25">
      <c r="A11" s="1" t="s">
        <v>46</v>
      </c>
      <c r="B11" s="3" t="e">
        <f>'Class 9'!$C$38</f>
        <v>#DIV/0!</v>
      </c>
      <c r="C11" s="3" t="e">
        <f>'Class 9'!$E$38</f>
        <v>#DIV/0!</v>
      </c>
      <c r="D11" s="3" t="e">
        <f>'Class 9'!$F$38</f>
        <v>#DIV/0!</v>
      </c>
      <c r="E11" s="3" t="e">
        <f>'Class 9'!$G$38</f>
        <v>#DIV/0!</v>
      </c>
    </row>
    <row r="12" spans="1:5" x14ac:dyDescent="0.25">
      <c r="A12" s="1" t="s">
        <v>48</v>
      </c>
      <c r="B12" s="3">
        <f>Lookups!B4</f>
        <v>29.78</v>
      </c>
      <c r="C12" s="3">
        <f>Lookups!B5</f>
        <v>1.57</v>
      </c>
      <c r="D12" s="3">
        <f>Lookups!B6</f>
        <v>9.93</v>
      </c>
      <c r="E12" s="3">
        <f>Lookups!B7</f>
        <v>9.82</v>
      </c>
    </row>
  </sheetData>
  <conditionalFormatting sqref="A1:XFD1048576">
    <cfRule type="containsErrors" dxfId="49" priority="1">
      <formula>ISERROR(A1)</formula>
    </cfRule>
  </conditionalFormatting>
  <pageMargins left="0.7" right="0.7" top="0.75" bottom="0.75" header="0.3" footer="0.3"/>
  <ignoredErrors>
    <ignoredError sqref="B2:E11" evalError="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zoomScaleNormal="100" workbookViewId="0">
      <selection activeCell="J9" sqref="J9"/>
    </sheetView>
  </sheetViews>
  <sheetFormatPr defaultRowHeight="15" x14ac:dyDescent="0.25"/>
  <cols>
    <col min="1" max="1" width="23" customWidth="1"/>
    <col min="2" max="2" width="9.140625" customWidth="1"/>
    <col min="3" max="3" width="5.7109375" customWidth="1"/>
    <col min="4" max="4" width="13.140625" customWidth="1"/>
    <col min="5" max="5" width="12.42578125" customWidth="1"/>
    <col min="6" max="6" width="8" customWidth="1"/>
    <col min="7" max="7" width="9.7109375" bestFit="1" customWidth="1"/>
    <col min="9" max="9" width="12.5703125" customWidth="1"/>
    <col min="10" max="10" width="10.7109375" customWidth="1"/>
  </cols>
  <sheetData>
    <row r="1" spans="1:21" x14ac:dyDescent="0.25">
      <c r="A1" s="12" t="s">
        <v>57</v>
      </c>
      <c r="C1" s="13"/>
      <c r="S1" s="14" t="e">
        <f>VLOOKUP(Reports!A2,Lookups!F2:H11,3,FALSE)</f>
        <v>#N/A</v>
      </c>
      <c r="T1" s="14" t="e">
        <f>VLOOKUP(Reports!A2,Lookups!F2:I11,4,FALSE)</f>
        <v>#N/A</v>
      </c>
      <c r="U1" s="14" t="e">
        <f>VLOOKUP(A2,Lookups!F2:J11,5,FALSE)</f>
        <v>#N/A</v>
      </c>
    </row>
    <row r="2" spans="1:21" ht="18.75" x14ac:dyDescent="0.3">
      <c r="D2" s="15" t="str">
        <f>"Report for "&amp;A4</f>
        <v xml:space="preserve">Report for </v>
      </c>
      <c r="G2" s="16"/>
      <c r="S2" s="14"/>
      <c r="T2" s="14"/>
      <c r="U2" s="14"/>
    </row>
    <row r="3" spans="1:21" x14ac:dyDescent="0.25">
      <c r="A3" s="12" t="s">
        <v>58</v>
      </c>
      <c r="S3" s="14" t="e">
        <f ca="1">INDEX(Lookups!K2:K34,MATCH(Reports!A4,INDIRECT(Reports!T1),0))</f>
        <v>#N/A</v>
      </c>
      <c r="T3" s="14"/>
      <c r="U3" s="14"/>
    </row>
    <row r="4" spans="1:21" x14ac:dyDescent="0.25">
      <c r="A4" s="13"/>
    </row>
    <row r="5" spans="1:21" ht="60" x14ac:dyDescent="0.25">
      <c r="D5" s="8" t="s">
        <v>28</v>
      </c>
      <c r="E5" s="8" t="s">
        <v>29</v>
      </c>
      <c r="F5" s="11" t="s">
        <v>149</v>
      </c>
      <c r="G5" s="11" t="s">
        <v>59</v>
      </c>
      <c r="H5" s="11" t="s">
        <v>128</v>
      </c>
      <c r="I5" s="11" t="s">
        <v>147</v>
      </c>
      <c r="J5" s="11" t="s">
        <v>148</v>
      </c>
    </row>
    <row r="6" spans="1:21" x14ac:dyDescent="0.25">
      <c r="D6" s="17" t="e">
        <f ca="1">INDIRECT("'"&amp;$S$1&amp;"'!"&amp;"A"&amp;(S3+4))</f>
        <v>#N/A</v>
      </c>
      <c r="E6" s="17" t="e">
        <f ca="1">INDIRECT("'"&amp;$S$1&amp;"'!"&amp;"B"&amp;(S3+4))</f>
        <v>#N/A</v>
      </c>
      <c r="F6" s="17" t="e">
        <f ca="1">INDIRECT("'"&amp;$S$1&amp;"'!"&amp;"C"&amp;(S3+4))</f>
        <v>#N/A</v>
      </c>
      <c r="G6" s="6" t="e">
        <f ca="1">INDIRECT("'"&amp;$S$1&amp;"'!"&amp;"D"&amp;(S3+4))</f>
        <v>#N/A</v>
      </c>
      <c r="H6" s="6" t="e">
        <f ca="1">INDIRECT("'"&amp;$S$1&amp;"'!"&amp;"E"&amp;(S3+4))</f>
        <v>#N/A</v>
      </c>
      <c r="I6" s="6" t="e">
        <f ca="1">INDIRECT("'"&amp;$S$1&amp;"'!"&amp;"F"&amp;(S3+4))</f>
        <v>#N/A</v>
      </c>
      <c r="J6" s="6" t="e">
        <f ca="1">INDIRECT("'"&amp;$S$1&amp;"'!"&amp;"G"&amp;(S3+4))</f>
        <v>#N/A</v>
      </c>
    </row>
    <row r="7" spans="1:21" x14ac:dyDescent="0.25">
      <c r="D7" t="s">
        <v>54</v>
      </c>
      <c r="F7" s="9" t="e">
        <f>Totals!B2</f>
        <v>#DIV/0!</v>
      </c>
      <c r="G7" s="9"/>
      <c r="H7" s="9" t="e">
        <f>Totals!C2</f>
        <v>#DIV/0!</v>
      </c>
      <c r="I7" s="9" t="e">
        <f>Totals!D2</f>
        <v>#DIV/0!</v>
      </c>
      <c r="J7" s="9" t="e">
        <f>Totals!E2</f>
        <v>#DIV/0!</v>
      </c>
    </row>
    <row r="8" spans="1:21" x14ac:dyDescent="0.25">
      <c r="D8" t="s">
        <v>60</v>
      </c>
      <c r="F8" s="9" t="e">
        <f ca="1">INDIRECT("'"&amp;$S$1&amp;"'!"&amp;"C38")</f>
        <v>#N/A</v>
      </c>
      <c r="G8" s="6"/>
      <c r="H8" s="9" t="e">
        <f ca="1">INDIRECT("'"&amp;$S$1&amp;"'!"&amp;"E38")</f>
        <v>#N/A</v>
      </c>
      <c r="I8" s="9" t="e">
        <f ca="1">INDIRECT("'"&amp;$S$1&amp;"'!"&amp;"F38")</f>
        <v>#N/A</v>
      </c>
      <c r="J8" s="9" t="e">
        <f ca="1">INDIRECT("'"&amp;$S$1&amp;"'!"&amp;"G38")</f>
        <v>#N/A</v>
      </c>
    </row>
    <row r="9" spans="1:21" x14ac:dyDescent="0.25">
      <c r="D9" t="s">
        <v>61</v>
      </c>
      <c r="F9" s="9">
        <f>Lookups!B4</f>
        <v>29.78</v>
      </c>
      <c r="G9" s="18"/>
      <c r="H9" s="9">
        <f>Lookups!B5</f>
        <v>1.57</v>
      </c>
      <c r="I9" s="9">
        <f>Lookups!B6</f>
        <v>9.93</v>
      </c>
      <c r="J9" s="9">
        <f>Lookups!B7</f>
        <v>9.82</v>
      </c>
    </row>
    <row r="13" spans="1:21" x14ac:dyDescent="0.25">
      <c r="A13" s="19"/>
    </row>
  </sheetData>
  <conditionalFormatting sqref="H9:J9 F9 A13">
    <cfRule type="containsErrors" dxfId="48" priority="14">
      <formula>ISERROR(A9)</formula>
    </cfRule>
  </conditionalFormatting>
  <conditionalFormatting sqref="G6">
    <cfRule type="containsText" dxfId="47" priority="12" stopIfTrue="1" operator="containsText" text="Not ready">
      <formula>NOT(ISERROR(SEARCH("Not ready",G6)))</formula>
    </cfRule>
    <cfRule type="containsText" dxfId="46" priority="13" operator="containsText" text="Ready">
      <formula>NOT(ISERROR(SEARCH("Ready",G6)))</formula>
    </cfRule>
  </conditionalFormatting>
  <conditionalFormatting sqref="D6:G6 D7:J8">
    <cfRule type="containsErrors" dxfId="45" priority="11">
      <formula>ISERROR(D6)</formula>
    </cfRule>
  </conditionalFormatting>
  <conditionalFormatting sqref="H6">
    <cfRule type="cellIs" dxfId="44" priority="4" operator="equal">
      <formula>" "</formula>
    </cfRule>
  </conditionalFormatting>
  <conditionalFormatting sqref="I6">
    <cfRule type="cellIs" dxfId="43" priority="3" operator="equal">
      <formula>" "</formula>
    </cfRule>
  </conditionalFormatting>
  <conditionalFormatting sqref="J6">
    <cfRule type="cellIs" dxfId="42" priority="2" operator="equal">
      <formula>" "</formula>
    </cfRule>
  </conditionalFormatting>
  <conditionalFormatting sqref="H6:J6">
    <cfRule type="containsErrors" dxfId="41" priority="1">
      <formula>ISERROR(H6)</formula>
    </cfRule>
  </conditionalFormatting>
  <dataValidations count="3">
    <dataValidation type="list" allowBlank="1" showInputMessage="1" showErrorMessage="1" sqref="A4">
      <formula1>INDIRECT(T1)</formula1>
    </dataValidation>
    <dataValidation type="list" allowBlank="1" showInputMessage="1" showErrorMessage="1" sqref="B3">
      <formula1>teacher</formula1>
    </dataValidation>
    <dataValidation type="list" allowBlank="1" showInputMessage="1" showErrorMessage="1" sqref="A2">
      <formula1>class</formula1>
    </dataValidation>
  </dataValidations>
  <pageMargins left="0.7" right="0.7" top="0.75" bottom="0.75" header="0.3" footer="0.3"/>
  <pageSetup scale="50" orientation="portrait" r:id="rId1"/>
  <colBreaks count="1" manualBreakCount="1">
    <brk id="17"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9" operator="greaterThan" id="{57E20F60-EA5E-460E-90EC-9296D88BC9DE}">
            <xm:f>'Z:\Users\shernet1\AppData\Local\Microsoft\Windows\Temporary Internet Files\Content.Outlook\08V6L7SN\[Year 9 transition spreadsheet (002).xlsx]Lookups'!#REF!</xm:f>
            <x14:dxf>
              <fill>
                <patternFill>
                  <bgColor rgb="FF92D050"/>
                </patternFill>
              </fill>
            </x14:dxf>
          </x14:cfRule>
          <x14:cfRule type="cellIs" priority="10" operator="lessThan" id="{AC0924F9-7927-4E45-81E5-C7E62C969543}">
            <xm:f>'Z:\Users\shernet1\AppData\Local\Microsoft\Windows\Temporary Internet Files\Content.Outlook\08V6L7SN\[Year 9 transition spreadsheet (002).xlsx]Lookups'!#REF!+1</xm:f>
            <x14:dxf>
              <fill>
                <patternFill>
                  <bgColor rgb="FFFF0000"/>
                </patternFill>
              </fill>
            </x14:dxf>
          </x14:cfRule>
          <xm:sqref>H6</xm:sqref>
        </x14:conditionalFormatting>
        <x14:conditionalFormatting xmlns:xm="http://schemas.microsoft.com/office/excel/2006/main">
          <x14:cfRule type="cellIs" priority="7" operator="greaterThan" id="{02AD4066-7FAF-45B5-BDA4-268AF933F6EB}">
            <xm:f>'Z:\Users\shernet1\AppData\Local\Microsoft\Windows\Temporary Internet Files\Content.Outlook\08V6L7SN\[Year 9 transition spreadsheet (002).xlsx]Lookups'!#REF!</xm:f>
            <x14:dxf>
              <fill>
                <patternFill>
                  <bgColor rgb="FF92D050"/>
                </patternFill>
              </fill>
            </x14:dxf>
          </x14:cfRule>
          <x14:cfRule type="cellIs" priority="8" operator="lessThan" id="{71557C53-ADC5-4FC2-B885-C59FDA15FF75}">
            <xm:f>'Z:\Users\shernet1\AppData\Local\Microsoft\Windows\Temporary Internet Files\Content.Outlook\08V6L7SN\[Year 9 transition spreadsheet (002).xlsx]Lookups'!#REF!+1</xm:f>
            <x14:dxf>
              <fill>
                <patternFill>
                  <bgColor rgb="FFFF0000"/>
                </patternFill>
              </fill>
            </x14:dxf>
          </x14:cfRule>
          <xm:sqref>I6</xm:sqref>
        </x14:conditionalFormatting>
        <x14:conditionalFormatting xmlns:xm="http://schemas.microsoft.com/office/excel/2006/main">
          <x14:cfRule type="cellIs" priority="5" operator="greaterThan" id="{F3C8B3E0-2D6D-4721-B459-5CDBFADF0707}">
            <xm:f>'Z:\Users\shernet1\AppData\Local\Microsoft\Windows\Temporary Internet Files\Content.Outlook\08V6L7SN\[Year 9 transition spreadsheet (002).xlsx]Lookups'!#REF!</xm:f>
            <x14:dxf>
              <fill>
                <patternFill>
                  <bgColor rgb="FF92D050"/>
                </patternFill>
              </fill>
            </x14:dxf>
          </x14:cfRule>
          <x14:cfRule type="cellIs" priority="6" operator="lessThan" id="{4F5A754E-12E2-4DB1-B607-259C025E5C75}">
            <xm:f>'Z:\Users\shernet1\AppData\Local\Microsoft\Windows\Temporary Internet Files\Content.Outlook\08V6L7SN\[Year 9 transition spreadsheet (002).xlsx]Lookups'!#REF!+1</xm:f>
            <x14:dxf>
              <fill>
                <patternFill>
                  <bgColor rgb="FFFF0000"/>
                </patternFill>
              </fill>
            </x14:dxf>
          </x14:cfRule>
          <xm:sqref>J6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9"/>
  <sheetViews>
    <sheetView workbookViewId="0">
      <selection activeCell="L11" sqref="L11"/>
    </sheetView>
  </sheetViews>
  <sheetFormatPr defaultRowHeight="15" x14ac:dyDescent="0.25"/>
  <cols>
    <col min="1" max="3" width="9.140625" style="6"/>
    <col min="4" max="4" width="15.5703125" style="6" customWidth="1"/>
    <col min="5" max="7" width="13.5703125" style="6" customWidth="1"/>
    <col min="8" max="16384" width="9.140625" style="6"/>
  </cols>
  <sheetData>
    <row r="1" spans="1:60" x14ac:dyDescent="0.25">
      <c r="A1" s="28" t="s">
        <v>127</v>
      </c>
      <c r="B1" s="29"/>
      <c r="C1" s="29"/>
      <c r="D1" s="29"/>
      <c r="E1" s="29"/>
      <c r="F1" s="30"/>
      <c r="G1" s="5" t="s">
        <v>0</v>
      </c>
      <c r="H1" s="20" t="s">
        <v>1</v>
      </c>
      <c r="I1" s="20" t="s">
        <v>62</v>
      </c>
      <c r="J1" s="20" t="s">
        <v>2</v>
      </c>
      <c r="K1" s="20" t="s">
        <v>63</v>
      </c>
      <c r="L1" s="20" t="s">
        <v>64</v>
      </c>
      <c r="M1" s="20" t="s">
        <v>65</v>
      </c>
      <c r="N1" s="20" t="s">
        <v>3</v>
      </c>
      <c r="O1" s="20" t="s">
        <v>4</v>
      </c>
      <c r="P1" s="20" t="s">
        <v>5</v>
      </c>
      <c r="Q1" s="20" t="s">
        <v>66</v>
      </c>
      <c r="R1" s="20" t="s">
        <v>67</v>
      </c>
      <c r="S1" s="20" t="s">
        <v>68</v>
      </c>
      <c r="T1" s="20" t="s">
        <v>6</v>
      </c>
      <c r="U1" s="20" t="s">
        <v>7</v>
      </c>
      <c r="V1" s="20" t="s">
        <v>8</v>
      </c>
      <c r="W1" s="20" t="s">
        <v>69</v>
      </c>
      <c r="X1" s="20" t="s">
        <v>9</v>
      </c>
      <c r="Y1" s="20" t="s">
        <v>10</v>
      </c>
      <c r="Z1" s="20" t="s">
        <v>70</v>
      </c>
      <c r="AA1" s="20" t="s">
        <v>71</v>
      </c>
      <c r="AB1" s="20" t="s">
        <v>11</v>
      </c>
      <c r="AC1" s="20" t="s">
        <v>12</v>
      </c>
      <c r="AD1" s="20" t="s">
        <v>13</v>
      </c>
      <c r="AE1" s="20" t="s">
        <v>72</v>
      </c>
      <c r="AF1" s="20" t="s">
        <v>73</v>
      </c>
      <c r="AG1" s="20" t="s">
        <v>74</v>
      </c>
      <c r="AH1" s="20" t="s">
        <v>75</v>
      </c>
      <c r="AI1" s="20" t="s">
        <v>76</v>
      </c>
      <c r="AJ1" s="20" t="s">
        <v>77</v>
      </c>
      <c r="AK1" s="20" t="s">
        <v>78</v>
      </c>
      <c r="AL1" s="20" t="s">
        <v>79</v>
      </c>
      <c r="AM1" s="20" t="s">
        <v>80</v>
      </c>
      <c r="AN1" s="20" t="s">
        <v>14</v>
      </c>
      <c r="AO1" s="20" t="s">
        <v>81</v>
      </c>
      <c r="AP1" s="20" t="s">
        <v>129</v>
      </c>
      <c r="AQ1" s="20" t="s">
        <v>130</v>
      </c>
      <c r="AR1" s="20" t="s">
        <v>131</v>
      </c>
      <c r="AS1" s="20" t="s">
        <v>132</v>
      </c>
      <c r="AT1" s="20" t="s">
        <v>133</v>
      </c>
      <c r="AU1" s="20" t="s">
        <v>15</v>
      </c>
      <c r="AV1" s="20" t="s">
        <v>134</v>
      </c>
      <c r="AW1" s="20" t="s">
        <v>135</v>
      </c>
      <c r="AX1" s="20" t="s">
        <v>136</v>
      </c>
      <c r="AY1" s="20" t="s">
        <v>137</v>
      </c>
      <c r="AZ1" s="20" t="s">
        <v>138</v>
      </c>
      <c r="BA1" s="20" t="s">
        <v>139</v>
      </c>
      <c r="BB1" s="20" t="s">
        <v>140</v>
      </c>
      <c r="BC1" s="20" t="s">
        <v>141</v>
      </c>
      <c r="BD1" s="20" t="s">
        <v>142</v>
      </c>
      <c r="BE1" s="20" t="s">
        <v>143</v>
      </c>
      <c r="BF1" s="20" t="s">
        <v>144</v>
      </c>
      <c r="BG1" s="20" t="s">
        <v>145</v>
      </c>
      <c r="BH1" s="20" t="s">
        <v>146</v>
      </c>
    </row>
    <row r="2" spans="1:60" x14ac:dyDescent="0.25">
      <c r="A2" s="31" t="s">
        <v>37</v>
      </c>
      <c r="B2" s="29"/>
      <c r="C2" s="29"/>
      <c r="D2" s="29"/>
      <c r="E2" s="29"/>
      <c r="F2" s="30"/>
      <c r="G2" s="7" t="s">
        <v>16</v>
      </c>
      <c r="H2" s="20">
        <v>1</v>
      </c>
      <c r="I2" s="20">
        <v>1</v>
      </c>
      <c r="J2" s="20">
        <v>1</v>
      </c>
      <c r="K2" s="20">
        <v>1</v>
      </c>
      <c r="L2" s="20">
        <v>1</v>
      </c>
      <c r="M2" s="20">
        <v>1</v>
      </c>
      <c r="N2" s="20">
        <v>1</v>
      </c>
      <c r="O2" s="20">
        <v>1</v>
      </c>
      <c r="P2" s="20">
        <v>1</v>
      </c>
      <c r="Q2" s="20">
        <v>1</v>
      </c>
      <c r="R2" s="20">
        <v>1</v>
      </c>
      <c r="S2" s="20">
        <v>2</v>
      </c>
      <c r="T2" s="20">
        <v>1</v>
      </c>
      <c r="U2" s="20">
        <v>1</v>
      </c>
      <c r="V2" s="20">
        <v>1</v>
      </c>
      <c r="W2" s="20">
        <v>1</v>
      </c>
      <c r="X2" s="20">
        <v>1</v>
      </c>
      <c r="Y2" s="20">
        <v>2</v>
      </c>
      <c r="Z2" s="20">
        <v>1</v>
      </c>
      <c r="AA2" s="20">
        <v>1</v>
      </c>
      <c r="AB2" s="20">
        <v>1</v>
      </c>
      <c r="AC2" s="20">
        <v>1</v>
      </c>
      <c r="AD2" s="20">
        <v>1</v>
      </c>
      <c r="AE2" s="20">
        <v>1</v>
      </c>
      <c r="AF2" s="20">
        <v>1</v>
      </c>
      <c r="AG2" s="20">
        <v>1</v>
      </c>
      <c r="AH2" s="20">
        <v>1</v>
      </c>
      <c r="AI2" s="20">
        <v>2</v>
      </c>
      <c r="AJ2" s="20">
        <v>1</v>
      </c>
      <c r="AK2" s="20">
        <v>1</v>
      </c>
      <c r="AL2" s="20">
        <v>1</v>
      </c>
      <c r="AM2" s="20">
        <v>1</v>
      </c>
      <c r="AN2" s="20">
        <v>1</v>
      </c>
      <c r="AO2" s="20">
        <v>2</v>
      </c>
      <c r="AP2" s="20">
        <v>2</v>
      </c>
      <c r="AQ2" s="20">
        <v>2</v>
      </c>
      <c r="AR2" s="20">
        <v>1</v>
      </c>
      <c r="AS2" s="20">
        <v>1</v>
      </c>
      <c r="AT2" s="20">
        <v>3</v>
      </c>
      <c r="AU2" s="20">
        <v>1</v>
      </c>
      <c r="AV2" s="20">
        <v>1</v>
      </c>
      <c r="AW2" s="20">
        <v>2</v>
      </c>
      <c r="AX2" s="20">
        <v>2</v>
      </c>
      <c r="AY2" s="20">
        <v>1</v>
      </c>
      <c r="AZ2" s="20">
        <v>1</v>
      </c>
      <c r="BA2" s="20">
        <v>4</v>
      </c>
      <c r="BB2" s="20">
        <v>1</v>
      </c>
      <c r="BC2" s="20">
        <v>2</v>
      </c>
      <c r="BD2" s="20">
        <v>1</v>
      </c>
      <c r="BE2" s="20">
        <v>1</v>
      </c>
      <c r="BF2" s="20">
        <v>1</v>
      </c>
      <c r="BG2" s="20">
        <v>4</v>
      </c>
      <c r="BH2" s="20">
        <v>1</v>
      </c>
    </row>
    <row r="3" spans="1:60" ht="96" customHeight="1" x14ac:dyDescent="0.25">
      <c r="A3" s="25"/>
      <c r="B3" s="26"/>
      <c r="C3" s="26"/>
      <c r="D3" s="26"/>
      <c r="E3" s="26"/>
      <c r="F3" s="27"/>
      <c r="G3" s="4" t="s">
        <v>17</v>
      </c>
      <c r="H3" s="21" t="s">
        <v>22</v>
      </c>
      <c r="I3" s="21" t="s">
        <v>19</v>
      </c>
      <c r="J3" s="21" t="s">
        <v>18</v>
      </c>
      <c r="K3" s="21" t="s">
        <v>82</v>
      </c>
      <c r="L3" s="21" t="s">
        <v>83</v>
      </c>
      <c r="M3" s="21" t="s">
        <v>21</v>
      </c>
      <c r="N3" s="21" t="s">
        <v>21</v>
      </c>
      <c r="O3" s="21" t="s">
        <v>18</v>
      </c>
      <c r="P3" s="21" t="s">
        <v>84</v>
      </c>
      <c r="Q3" s="21" t="s">
        <v>85</v>
      </c>
      <c r="R3" s="21" t="s">
        <v>24</v>
      </c>
      <c r="S3" s="21" t="s">
        <v>86</v>
      </c>
      <c r="T3" s="21" t="s">
        <v>26</v>
      </c>
      <c r="U3" s="21" t="s">
        <v>87</v>
      </c>
      <c r="V3" s="21" t="s">
        <v>88</v>
      </c>
      <c r="W3" s="21" t="s">
        <v>88</v>
      </c>
      <c r="X3" s="21" t="s">
        <v>89</v>
      </c>
      <c r="Y3" s="21" t="s">
        <v>18</v>
      </c>
      <c r="Z3" s="21" t="s">
        <v>23</v>
      </c>
      <c r="AA3" s="21" t="s">
        <v>20</v>
      </c>
      <c r="AB3" s="21" t="s">
        <v>90</v>
      </c>
      <c r="AC3" s="21" t="s">
        <v>90</v>
      </c>
      <c r="AD3" s="21" t="s">
        <v>25</v>
      </c>
      <c r="AE3" s="21" t="s">
        <v>91</v>
      </c>
      <c r="AF3" s="21" t="s">
        <v>91</v>
      </c>
      <c r="AG3" s="21" t="s">
        <v>20</v>
      </c>
      <c r="AH3" s="21" t="s">
        <v>20</v>
      </c>
      <c r="AI3" s="21" t="s">
        <v>24</v>
      </c>
      <c r="AJ3" s="21" t="s">
        <v>27</v>
      </c>
      <c r="AK3" s="21" t="s">
        <v>18</v>
      </c>
      <c r="AL3" s="21" t="s">
        <v>20</v>
      </c>
      <c r="AM3" s="21" t="s">
        <v>92</v>
      </c>
      <c r="AN3" s="21" t="s">
        <v>93</v>
      </c>
      <c r="AO3" s="21" t="s">
        <v>25</v>
      </c>
      <c r="AP3" s="21" t="s">
        <v>96</v>
      </c>
      <c r="AQ3" s="21" t="s">
        <v>96</v>
      </c>
      <c r="AR3" s="21" t="s">
        <v>97</v>
      </c>
      <c r="AS3" s="21" t="s">
        <v>20</v>
      </c>
      <c r="AT3" s="21" t="s">
        <v>98</v>
      </c>
      <c r="AU3" s="21" t="s">
        <v>95</v>
      </c>
      <c r="AV3" s="21" t="s">
        <v>99</v>
      </c>
      <c r="AW3" s="21" t="s">
        <v>100</v>
      </c>
      <c r="AX3" s="21" t="s">
        <v>101</v>
      </c>
      <c r="AY3" s="21" t="s">
        <v>100</v>
      </c>
      <c r="AZ3" s="21" t="s">
        <v>102</v>
      </c>
      <c r="BA3" s="21" t="s">
        <v>94</v>
      </c>
      <c r="BB3" s="21" t="s">
        <v>25</v>
      </c>
      <c r="BC3" s="21" t="s">
        <v>103</v>
      </c>
      <c r="BD3" s="21" t="s">
        <v>103</v>
      </c>
      <c r="BE3" s="21" t="s">
        <v>20</v>
      </c>
      <c r="BF3" s="21" t="s">
        <v>104</v>
      </c>
      <c r="BG3" s="21" t="s">
        <v>105</v>
      </c>
      <c r="BH3" s="21" t="s">
        <v>21</v>
      </c>
    </row>
    <row r="4" spans="1:60" ht="45.75" customHeight="1" x14ac:dyDescent="0.25">
      <c r="A4" s="8" t="s">
        <v>28</v>
      </c>
      <c r="B4" s="8" t="s">
        <v>29</v>
      </c>
      <c r="C4" s="8" t="s">
        <v>32</v>
      </c>
      <c r="D4" s="8" t="s">
        <v>33</v>
      </c>
      <c r="E4" s="8" t="s">
        <v>30</v>
      </c>
      <c r="F4" s="8" t="s">
        <v>31</v>
      </c>
      <c r="G4" s="11" t="s">
        <v>56</v>
      </c>
      <c r="H4" s="22"/>
      <c r="I4" s="22"/>
      <c r="J4" s="22"/>
      <c r="K4" s="22"/>
      <c r="L4" s="22"/>
      <c r="M4" s="22"/>
      <c r="N4" s="22" t="s">
        <v>106</v>
      </c>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row>
    <row r="5" spans="1:60" x14ac:dyDescent="0.25">
      <c r="C5" s="6">
        <f>SUM(H5:BH5)</f>
        <v>0</v>
      </c>
      <c r="D5" s="6" t="str">
        <f>IF(C5&gt;=Lookups!$B$3,"Ready","Not ready")</f>
        <v>Not ready</v>
      </c>
      <c r="E5" s="6">
        <f>SUM(K5,L5,X5)</f>
        <v>0</v>
      </c>
      <c r="F5" s="6">
        <f>SUM(H5,I5,J5,K5,L5,M5,N5,O5,P5,Q5,Y5,Z5,AK5,AT5,BH5)</f>
        <v>0</v>
      </c>
      <c r="G5" s="6">
        <f>SUM(P5,Q5,T5,AA5,AD5,AG5,AH5,AL5,AM5,AN5,AO5,AS5,AU5,AV5,BA5,BB5,BE5,BF5,BG5)</f>
        <v>0</v>
      </c>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row>
    <row r="6" spans="1:60" x14ac:dyDescent="0.25">
      <c r="C6" s="6">
        <f t="shared" ref="C6:C37" si="0">SUM(H6:BH6)</f>
        <v>0</v>
      </c>
      <c r="D6" s="6" t="str">
        <f>IF(C6&gt;=Lookups!$B$3,"Ready","Not ready")</f>
        <v>Not ready</v>
      </c>
      <c r="E6" s="6">
        <f t="shared" ref="E6:E37" si="1">SUM(K6,L6,X6)</f>
        <v>0</v>
      </c>
      <c r="F6" s="6">
        <f t="shared" ref="F6:F37" si="2">SUM(H6,I6,J6,K6,L6,M6,N6,O6,P6,Q6,Y6,Z6,AK6,AT6,BH6)</f>
        <v>0</v>
      </c>
      <c r="G6" s="6">
        <f t="shared" ref="G6:G37" si="3">SUM(P6,Q6,T6,AA6,AD6,AG6,AH6,AL6,AM6,AN6,AO6,AS6,AU6,AV6,BA6,BB6,BE6,BF6,BG6)</f>
        <v>0</v>
      </c>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row>
    <row r="7" spans="1:60" x14ac:dyDescent="0.25">
      <c r="C7" s="6">
        <f t="shared" si="0"/>
        <v>0</v>
      </c>
      <c r="D7" s="6" t="str">
        <f>IF(C7&gt;=Lookups!$B$3,"Ready","Not ready")</f>
        <v>Not ready</v>
      </c>
      <c r="E7" s="6">
        <f t="shared" si="1"/>
        <v>0</v>
      </c>
      <c r="F7" s="6">
        <f t="shared" si="2"/>
        <v>0</v>
      </c>
      <c r="G7" s="6">
        <f t="shared" si="3"/>
        <v>0</v>
      </c>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row>
    <row r="8" spans="1:60" x14ac:dyDescent="0.25">
      <c r="C8" s="6">
        <f t="shared" si="0"/>
        <v>0</v>
      </c>
      <c r="D8" s="6" t="str">
        <f>IF(C8&gt;=Lookups!$B$3,"Ready","Not ready")</f>
        <v>Not ready</v>
      </c>
      <c r="E8" s="6">
        <f t="shared" si="1"/>
        <v>0</v>
      </c>
      <c r="F8" s="6">
        <f t="shared" si="2"/>
        <v>0</v>
      </c>
      <c r="G8" s="6">
        <f t="shared" si="3"/>
        <v>0</v>
      </c>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row>
    <row r="9" spans="1:60" x14ac:dyDescent="0.25">
      <c r="C9" s="6">
        <f t="shared" si="0"/>
        <v>0</v>
      </c>
      <c r="D9" s="6" t="str">
        <f>IF(C9&gt;=Lookups!$B$3,"Ready","Not ready")</f>
        <v>Not ready</v>
      </c>
      <c r="E9" s="6">
        <f t="shared" si="1"/>
        <v>0</v>
      </c>
      <c r="F9" s="6">
        <f t="shared" si="2"/>
        <v>0</v>
      </c>
      <c r="G9" s="6">
        <f t="shared" si="3"/>
        <v>0</v>
      </c>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row>
    <row r="10" spans="1:60" x14ac:dyDescent="0.25">
      <c r="C10" s="6">
        <f t="shared" si="0"/>
        <v>0</v>
      </c>
      <c r="D10" s="6" t="str">
        <f>IF(C10&gt;=Lookups!$B$3,"Ready","Not ready")</f>
        <v>Not ready</v>
      </c>
      <c r="E10" s="6">
        <f t="shared" si="1"/>
        <v>0</v>
      </c>
      <c r="F10" s="6">
        <f t="shared" si="2"/>
        <v>0</v>
      </c>
      <c r="G10" s="6">
        <f t="shared" si="3"/>
        <v>0</v>
      </c>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row>
    <row r="11" spans="1:60" x14ac:dyDescent="0.25">
      <c r="C11" s="6">
        <f t="shared" si="0"/>
        <v>0</v>
      </c>
      <c r="D11" s="6" t="str">
        <f>IF(C11&gt;=Lookups!$B$3,"Ready","Not ready")</f>
        <v>Not ready</v>
      </c>
      <c r="E11" s="6">
        <f t="shared" si="1"/>
        <v>0</v>
      </c>
      <c r="F11" s="6">
        <f t="shared" si="2"/>
        <v>0</v>
      </c>
      <c r="G11" s="6">
        <f t="shared" si="3"/>
        <v>0</v>
      </c>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row>
    <row r="12" spans="1:60" x14ac:dyDescent="0.25">
      <c r="C12" s="6">
        <f t="shared" si="0"/>
        <v>0</v>
      </c>
      <c r="D12" s="6" t="str">
        <f>IF(C12&gt;=Lookups!$B$3,"Ready","Not ready")</f>
        <v>Not ready</v>
      </c>
      <c r="E12" s="6">
        <f t="shared" si="1"/>
        <v>0</v>
      </c>
      <c r="F12" s="6">
        <f t="shared" si="2"/>
        <v>0</v>
      </c>
      <c r="G12" s="6">
        <f t="shared" si="3"/>
        <v>0</v>
      </c>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row>
    <row r="13" spans="1:60" x14ac:dyDescent="0.25">
      <c r="C13" s="6">
        <f t="shared" si="0"/>
        <v>0</v>
      </c>
      <c r="D13" s="6" t="str">
        <f>IF(C13&gt;=Lookups!$B$3,"Ready","Not ready")</f>
        <v>Not ready</v>
      </c>
      <c r="E13" s="6">
        <f t="shared" si="1"/>
        <v>0</v>
      </c>
      <c r="F13" s="6">
        <f t="shared" si="2"/>
        <v>0</v>
      </c>
      <c r="G13" s="6">
        <f t="shared" si="3"/>
        <v>0</v>
      </c>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row>
    <row r="14" spans="1:60" x14ac:dyDescent="0.25">
      <c r="C14" s="6">
        <f t="shared" si="0"/>
        <v>0</v>
      </c>
      <c r="D14" s="6" t="str">
        <f>IF(C14&gt;=Lookups!$B$3,"Ready","Not ready")</f>
        <v>Not ready</v>
      </c>
      <c r="E14" s="6">
        <f t="shared" si="1"/>
        <v>0</v>
      </c>
      <c r="F14" s="6">
        <f t="shared" si="2"/>
        <v>0</v>
      </c>
      <c r="G14" s="6">
        <f t="shared" si="3"/>
        <v>0</v>
      </c>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row>
    <row r="15" spans="1:60" x14ac:dyDescent="0.25">
      <c r="C15" s="6">
        <f t="shared" si="0"/>
        <v>0</v>
      </c>
      <c r="D15" s="6" t="str">
        <f>IF(C15&gt;=Lookups!$B$3,"Ready","Not ready")</f>
        <v>Not ready</v>
      </c>
      <c r="E15" s="6">
        <f t="shared" si="1"/>
        <v>0</v>
      </c>
      <c r="F15" s="6">
        <f t="shared" si="2"/>
        <v>0</v>
      </c>
      <c r="G15" s="6">
        <f t="shared" si="3"/>
        <v>0</v>
      </c>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row>
    <row r="16" spans="1:60" x14ac:dyDescent="0.25">
      <c r="C16" s="6">
        <f t="shared" si="0"/>
        <v>0</v>
      </c>
      <c r="D16" s="6" t="str">
        <f>IF(C16&gt;=Lookups!$B$3,"Ready","Not ready")</f>
        <v>Not ready</v>
      </c>
      <c r="E16" s="6">
        <f t="shared" si="1"/>
        <v>0</v>
      </c>
      <c r="F16" s="6">
        <f t="shared" si="2"/>
        <v>0</v>
      </c>
      <c r="G16" s="6">
        <f t="shared" si="3"/>
        <v>0</v>
      </c>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row>
    <row r="17" spans="3:60" x14ac:dyDescent="0.25">
      <c r="C17" s="6">
        <f t="shared" si="0"/>
        <v>0</v>
      </c>
      <c r="D17" s="6" t="str">
        <f>IF(C17&gt;=Lookups!$B$3,"Ready","Not ready")</f>
        <v>Not ready</v>
      </c>
      <c r="E17" s="6">
        <f t="shared" si="1"/>
        <v>0</v>
      </c>
      <c r="F17" s="6">
        <f t="shared" si="2"/>
        <v>0</v>
      </c>
      <c r="G17" s="6">
        <f t="shared" si="3"/>
        <v>0</v>
      </c>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row>
    <row r="18" spans="3:60" x14ac:dyDescent="0.25">
      <c r="C18" s="6">
        <f t="shared" si="0"/>
        <v>0</v>
      </c>
      <c r="D18" s="6" t="str">
        <f>IF(C18&gt;=Lookups!$B$3,"Ready","Not ready")</f>
        <v>Not ready</v>
      </c>
      <c r="E18" s="6">
        <f t="shared" si="1"/>
        <v>0</v>
      </c>
      <c r="F18" s="6">
        <f t="shared" si="2"/>
        <v>0</v>
      </c>
      <c r="G18" s="6">
        <f t="shared" si="3"/>
        <v>0</v>
      </c>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row>
    <row r="19" spans="3:60" x14ac:dyDescent="0.25">
      <c r="C19" s="6">
        <f t="shared" si="0"/>
        <v>0</v>
      </c>
      <c r="D19" s="6" t="str">
        <f>IF(C19&gt;=Lookups!$B$3,"Ready","Not ready")</f>
        <v>Not ready</v>
      </c>
      <c r="E19" s="6">
        <f t="shared" si="1"/>
        <v>0</v>
      </c>
      <c r="F19" s="6">
        <f t="shared" si="2"/>
        <v>0</v>
      </c>
      <c r="G19" s="6">
        <f t="shared" si="3"/>
        <v>0</v>
      </c>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row>
    <row r="20" spans="3:60" x14ac:dyDescent="0.25">
      <c r="C20" s="6">
        <f t="shared" si="0"/>
        <v>0</v>
      </c>
      <c r="D20" s="6" t="str">
        <f>IF(C20&gt;=Lookups!$B$3,"Ready","Not ready")</f>
        <v>Not ready</v>
      </c>
      <c r="E20" s="6">
        <f t="shared" si="1"/>
        <v>0</v>
      </c>
      <c r="F20" s="6">
        <f t="shared" si="2"/>
        <v>0</v>
      </c>
      <c r="G20" s="6">
        <f t="shared" si="3"/>
        <v>0</v>
      </c>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row>
    <row r="21" spans="3:60" x14ac:dyDescent="0.25">
      <c r="C21" s="6">
        <f t="shared" si="0"/>
        <v>0</v>
      </c>
      <c r="D21" s="6" t="str">
        <f>IF(C21&gt;=Lookups!$B$3,"Ready","Not ready")</f>
        <v>Not ready</v>
      </c>
      <c r="E21" s="6">
        <f t="shared" si="1"/>
        <v>0</v>
      </c>
      <c r="F21" s="6">
        <f t="shared" si="2"/>
        <v>0</v>
      </c>
      <c r="G21" s="6">
        <f t="shared" si="3"/>
        <v>0</v>
      </c>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row>
    <row r="22" spans="3:60" x14ac:dyDescent="0.25">
      <c r="C22" s="6">
        <f t="shared" si="0"/>
        <v>0</v>
      </c>
      <c r="D22" s="6" t="str">
        <f>IF(C22&gt;=Lookups!$B$3,"Ready","Not ready")</f>
        <v>Not ready</v>
      </c>
      <c r="E22" s="6">
        <f t="shared" si="1"/>
        <v>0</v>
      </c>
      <c r="F22" s="6">
        <f t="shared" si="2"/>
        <v>0</v>
      </c>
      <c r="G22" s="6">
        <f t="shared" si="3"/>
        <v>0</v>
      </c>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row>
    <row r="23" spans="3:60" x14ac:dyDescent="0.25">
      <c r="C23" s="6">
        <f t="shared" si="0"/>
        <v>0</v>
      </c>
      <c r="D23" s="6" t="str">
        <f>IF(C23&gt;=Lookups!$B$3,"Ready","Not ready")</f>
        <v>Not ready</v>
      </c>
      <c r="E23" s="6">
        <f t="shared" si="1"/>
        <v>0</v>
      </c>
      <c r="F23" s="6">
        <f t="shared" si="2"/>
        <v>0</v>
      </c>
      <c r="G23" s="6">
        <f t="shared" si="3"/>
        <v>0</v>
      </c>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row>
    <row r="24" spans="3:60" x14ac:dyDescent="0.25">
      <c r="C24" s="6">
        <f t="shared" si="0"/>
        <v>0</v>
      </c>
      <c r="D24" s="6" t="str">
        <f>IF(C24&gt;=Lookups!$B$3,"Ready","Not ready")</f>
        <v>Not ready</v>
      </c>
      <c r="E24" s="6">
        <f t="shared" si="1"/>
        <v>0</v>
      </c>
      <c r="F24" s="6">
        <f t="shared" si="2"/>
        <v>0</v>
      </c>
      <c r="G24" s="6">
        <f t="shared" si="3"/>
        <v>0</v>
      </c>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row>
    <row r="25" spans="3:60" x14ac:dyDescent="0.25">
      <c r="C25" s="6">
        <f t="shared" si="0"/>
        <v>0</v>
      </c>
      <c r="D25" s="6" t="str">
        <f>IF(C25&gt;=Lookups!$B$3,"Ready","Not ready")</f>
        <v>Not ready</v>
      </c>
      <c r="E25" s="6">
        <f t="shared" si="1"/>
        <v>0</v>
      </c>
      <c r="F25" s="6">
        <f t="shared" si="2"/>
        <v>0</v>
      </c>
      <c r="G25" s="6">
        <f t="shared" si="3"/>
        <v>0</v>
      </c>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row>
    <row r="26" spans="3:60" x14ac:dyDescent="0.25">
      <c r="C26" s="6">
        <f t="shared" si="0"/>
        <v>0</v>
      </c>
      <c r="D26" s="6" t="str">
        <f>IF(C26&gt;=Lookups!$B$3,"Ready","Not ready")</f>
        <v>Not ready</v>
      </c>
      <c r="E26" s="6">
        <f t="shared" si="1"/>
        <v>0</v>
      </c>
      <c r="F26" s="6">
        <f t="shared" si="2"/>
        <v>0</v>
      </c>
      <c r="G26" s="6">
        <f t="shared" si="3"/>
        <v>0</v>
      </c>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row>
    <row r="27" spans="3:60" x14ac:dyDescent="0.25">
      <c r="C27" s="6">
        <f t="shared" si="0"/>
        <v>0</v>
      </c>
      <c r="D27" s="6" t="str">
        <f>IF(C27&gt;=Lookups!$B$3,"Ready","Not ready")</f>
        <v>Not ready</v>
      </c>
      <c r="E27" s="6">
        <f t="shared" si="1"/>
        <v>0</v>
      </c>
      <c r="F27" s="6">
        <f t="shared" si="2"/>
        <v>0</v>
      </c>
      <c r="G27" s="6">
        <f t="shared" si="3"/>
        <v>0</v>
      </c>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row>
    <row r="28" spans="3:60" x14ac:dyDescent="0.25">
      <c r="C28" s="6">
        <f t="shared" si="0"/>
        <v>0</v>
      </c>
      <c r="D28" s="6" t="str">
        <f>IF(C28&gt;=Lookups!$B$3,"Ready","Not ready")</f>
        <v>Not ready</v>
      </c>
      <c r="E28" s="6">
        <f t="shared" si="1"/>
        <v>0</v>
      </c>
      <c r="F28" s="6">
        <f t="shared" si="2"/>
        <v>0</v>
      </c>
      <c r="G28" s="6">
        <f t="shared" si="3"/>
        <v>0</v>
      </c>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row>
    <row r="29" spans="3:60" x14ac:dyDescent="0.25">
      <c r="C29" s="6">
        <f t="shared" si="0"/>
        <v>0</v>
      </c>
      <c r="D29" s="6" t="str">
        <f>IF(C29&gt;=Lookups!$B$3,"Ready","Not ready")</f>
        <v>Not ready</v>
      </c>
      <c r="E29" s="6">
        <f t="shared" si="1"/>
        <v>0</v>
      </c>
      <c r="F29" s="6">
        <f t="shared" si="2"/>
        <v>0</v>
      </c>
      <c r="G29" s="6">
        <f t="shared" si="3"/>
        <v>0</v>
      </c>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row>
    <row r="30" spans="3:60" x14ac:dyDescent="0.25">
      <c r="C30" s="6">
        <f t="shared" si="0"/>
        <v>0</v>
      </c>
      <c r="D30" s="6" t="str">
        <f>IF(C30&gt;=Lookups!$B$3,"Ready","Not ready")</f>
        <v>Not ready</v>
      </c>
      <c r="E30" s="6">
        <f t="shared" si="1"/>
        <v>0</v>
      </c>
      <c r="F30" s="6">
        <f t="shared" si="2"/>
        <v>0</v>
      </c>
      <c r="G30" s="6">
        <f t="shared" si="3"/>
        <v>0</v>
      </c>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row>
    <row r="31" spans="3:60" x14ac:dyDescent="0.25">
      <c r="C31" s="6">
        <f t="shared" si="0"/>
        <v>0</v>
      </c>
      <c r="D31" s="6" t="str">
        <f>IF(C31&gt;=Lookups!$B$3,"Ready","Not ready")</f>
        <v>Not ready</v>
      </c>
      <c r="E31" s="6">
        <f t="shared" si="1"/>
        <v>0</v>
      </c>
      <c r="F31" s="6">
        <f t="shared" si="2"/>
        <v>0</v>
      </c>
      <c r="G31" s="6">
        <f t="shared" si="3"/>
        <v>0</v>
      </c>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row>
    <row r="32" spans="3:60" x14ac:dyDescent="0.25">
      <c r="C32" s="6">
        <f t="shared" si="0"/>
        <v>0</v>
      </c>
      <c r="D32" s="6" t="str">
        <f>IF(C32&gt;=Lookups!$B$3,"Ready","Not ready")</f>
        <v>Not ready</v>
      </c>
      <c r="E32" s="6">
        <f t="shared" si="1"/>
        <v>0</v>
      </c>
      <c r="F32" s="6">
        <f t="shared" si="2"/>
        <v>0</v>
      </c>
      <c r="G32" s="6">
        <f t="shared" si="3"/>
        <v>0</v>
      </c>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row>
    <row r="33" spans="1:60" x14ac:dyDescent="0.25">
      <c r="C33" s="6">
        <f t="shared" si="0"/>
        <v>0</v>
      </c>
      <c r="D33" s="6" t="str">
        <f>IF(C33&gt;=Lookups!$B$3,"Ready","Not ready")</f>
        <v>Not ready</v>
      </c>
      <c r="E33" s="6">
        <f t="shared" si="1"/>
        <v>0</v>
      </c>
      <c r="F33" s="6">
        <f t="shared" si="2"/>
        <v>0</v>
      </c>
      <c r="G33" s="6">
        <f t="shared" si="3"/>
        <v>0</v>
      </c>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row>
    <row r="34" spans="1:60" x14ac:dyDescent="0.25">
      <c r="C34" s="6">
        <f t="shared" si="0"/>
        <v>0</v>
      </c>
      <c r="D34" s="6" t="str">
        <f>IF(C34&gt;=Lookups!$B$3,"Ready","Not ready")</f>
        <v>Not ready</v>
      </c>
      <c r="E34" s="6">
        <f t="shared" si="1"/>
        <v>0</v>
      </c>
      <c r="F34" s="6">
        <f t="shared" si="2"/>
        <v>0</v>
      </c>
      <c r="G34" s="6">
        <f t="shared" si="3"/>
        <v>0</v>
      </c>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row>
    <row r="35" spans="1:60" x14ac:dyDescent="0.25">
      <c r="C35" s="6">
        <f t="shared" si="0"/>
        <v>0</v>
      </c>
      <c r="D35" s="6" t="str">
        <f>IF(C35&gt;=Lookups!$B$3,"Ready","Not ready")</f>
        <v>Not ready</v>
      </c>
      <c r="E35" s="6">
        <f t="shared" si="1"/>
        <v>0</v>
      </c>
      <c r="F35" s="6">
        <f t="shared" si="2"/>
        <v>0</v>
      </c>
      <c r="G35" s="6">
        <f t="shared" si="3"/>
        <v>0</v>
      </c>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row>
    <row r="36" spans="1:60" x14ac:dyDescent="0.25">
      <c r="C36" s="6">
        <f t="shared" si="0"/>
        <v>0</v>
      </c>
      <c r="D36" s="6" t="str">
        <f>IF(C36&gt;=Lookups!$B$3,"Ready","Not ready")</f>
        <v>Not ready</v>
      </c>
      <c r="E36" s="6">
        <f t="shared" si="1"/>
        <v>0</v>
      </c>
      <c r="F36" s="6">
        <f t="shared" si="2"/>
        <v>0</v>
      </c>
      <c r="G36" s="6">
        <f t="shared" si="3"/>
        <v>0</v>
      </c>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row>
    <row r="37" spans="1:60" x14ac:dyDescent="0.25">
      <c r="C37" s="6">
        <f t="shared" si="0"/>
        <v>0</v>
      </c>
      <c r="D37" s="6" t="str">
        <f>IF(C37&gt;=Lookups!$B$3,"Ready","Not ready")</f>
        <v>Not ready</v>
      </c>
      <c r="E37" s="6">
        <f t="shared" si="1"/>
        <v>0</v>
      </c>
      <c r="F37" s="6">
        <f t="shared" si="2"/>
        <v>0</v>
      </c>
      <c r="G37" s="6">
        <f t="shared" si="3"/>
        <v>0</v>
      </c>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row>
    <row r="38" spans="1:60" x14ac:dyDescent="0.25">
      <c r="A38" s="9" t="s">
        <v>53</v>
      </c>
      <c r="B38" s="9"/>
      <c r="C38" s="9" t="e">
        <f>AVERAGEIF(C5:C37,"&gt;0")</f>
        <v>#DIV/0!</v>
      </c>
      <c r="D38" s="9"/>
      <c r="E38" s="9" t="e">
        <f>SUM(E5:E37)/$C$39</f>
        <v>#DIV/0!</v>
      </c>
      <c r="F38" s="9" t="e">
        <f>SUM(F5:F37)/$C$39</f>
        <v>#DIV/0!</v>
      </c>
      <c r="G38" s="9" t="e">
        <f>SUM(G5:G37)/$C$39</f>
        <v>#DIV/0!</v>
      </c>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row>
    <row r="39" spans="1:60" x14ac:dyDescent="0.25">
      <c r="A39" s="9" t="s">
        <v>55</v>
      </c>
      <c r="B39" s="9"/>
      <c r="C39" s="9">
        <f>COUNTIF(C5:C37,"&gt;0")</f>
        <v>0</v>
      </c>
      <c r="D39" s="9"/>
      <c r="E39" s="9"/>
      <c r="F39" s="9"/>
      <c r="G39" s="9"/>
    </row>
  </sheetData>
  <mergeCells count="3">
    <mergeCell ref="A3:F3"/>
    <mergeCell ref="A1:F1"/>
    <mergeCell ref="A2:F2"/>
  </mergeCells>
  <conditionalFormatting sqref="D5:D37">
    <cfRule type="containsText" dxfId="34" priority="4" stopIfTrue="1" operator="containsText" text="Not ready">
      <formula>NOT(ISERROR(SEARCH("Not ready",D5)))</formula>
    </cfRule>
    <cfRule type="containsText" dxfId="33" priority="5" operator="containsText" text="Ready">
      <formula>NOT(ISERROR(SEARCH("Ready",D5)))</formula>
    </cfRule>
  </conditionalFormatting>
  <conditionalFormatting sqref="C39 C38:G38">
    <cfRule type="containsErrors" dxfId="32" priority="1">
      <formula>ISERROR(C38)</formula>
    </cfRule>
  </conditionalFormatting>
  <dataValidations count="4">
    <dataValidation type="whole" allowBlank="1" showInputMessage="1" showErrorMessage="1" sqref="AI5:AI38 AO5:AO38 AQ5:AQ38 AP5:AP231 AW5:AX38 BC5:BC38 S5:S38 Y5:Y38">
      <formula1>0</formula1>
      <formula2>2</formula2>
    </dataValidation>
    <dataValidation type="whole" allowBlank="1" showInputMessage="1" showErrorMessage="1" sqref="AJ5:AN38 AR5:AS38 AU5:AV38 AY5:AZ38 BB5:BB38 BD5:BF38 BH5:BH38 H5:R38 T5:X38 Z5:AH38">
      <formula1>0</formula1>
      <formula2>1</formula2>
    </dataValidation>
    <dataValidation type="whole" allowBlank="1" showInputMessage="1" showErrorMessage="1" sqref="AT5:AT38">
      <formula1>0</formula1>
      <formula2>3</formula2>
    </dataValidation>
    <dataValidation type="whole" allowBlank="1" showInputMessage="1" showErrorMessage="1" sqref="BA5:BA38 BG5:BG38">
      <formula1>0</formula1>
      <formula2>4</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9"/>
  <sheetViews>
    <sheetView topLeftCell="AF1" workbookViewId="0">
      <selection activeCell="G21" sqref="G21"/>
    </sheetView>
  </sheetViews>
  <sheetFormatPr defaultRowHeight="15" x14ac:dyDescent="0.25"/>
  <cols>
    <col min="1" max="3" width="9.140625" style="6"/>
    <col min="4" max="4" width="15.5703125" style="6" customWidth="1"/>
    <col min="5" max="7" width="13.5703125" style="6" customWidth="1"/>
    <col min="8" max="16384" width="9.140625" style="6"/>
  </cols>
  <sheetData>
    <row r="1" spans="1:60" x14ac:dyDescent="0.25">
      <c r="A1" s="28" t="s">
        <v>36</v>
      </c>
      <c r="B1" s="29"/>
      <c r="C1" s="29"/>
      <c r="D1" s="29"/>
      <c r="E1" s="29"/>
      <c r="F1" s="30"/>
      <c r="G1" s="5" t="s">
        <v>0</v>
      </c>
      <c r="H1" s="20" t="s">
        <v>1</v>
      </c>
      <c r="I1" s="20" t="s">
        <v>62</v>
      </c>
      <c r="J1" s="20" t="s">
        <v>2</v>
      </c>
      <c r="K1" s="20" t="s">
        <v>63</v>
      </c>
      <c r="L1" s="20" t="s">
        <v>64</v>
      </c>
      <c r="M1" s="20" t="s">
        <v>65</v>
      </c>
      <c r="N1" s="20" t="s">
        <v>3</v>
      </c>
      <c r="O1" s="20" t="s">
        <v>4</v>
      </c>
      <c r="P1" s="20" t="s">
        <v>5</v>
      </c>
      <c r="Q1" s="20" t="s">
        <v>66</v>
      </c>
      <c r="R1" s="20" t="s">
        <v>67</v>
      </c>
      <c r="S1" s="20" t="s">
        <v>68</v>
      </c>
      <c r="T1" s="20" t="s">
        <v>6</v>
      </c>
      <c r="U1" s="20" t="s">
        <v>7</v>
      </c>
      <c r="V1" s="20" t="s">
        <v>8</v>
      </c>
      <c r="W1" s="20" t="s">
        <v>69</v>
      </c>
      <c r="X1" s="20" t="s">
        <v>9</v>
      </c>
      <c r="Y1" s="20" t="s">
        <v>10</v>
      </c>
      <c r="Z1" s="20" t="s">
        <v>70</v>
      </c>
      <c r="AA1" s="20" t="s">
        <v>71</v>
      </c>
      <c r="AB1" s="20" t="s">
        <v>11</v>
      </c>
      <c r="AC1" s="20" t="s">
        <v>12</v>
      </c>
      <c r="AD1" s="20" t="s">
        <v>13</v>
      </c>
      <c r="AE1" s="20" t="s">
        <v>72</v>
      </c>
      <c r="AF1" s="20" t="s">
        <v>73</v>
      </c>
      <c r="AG1" s="20" t="s">
        <v>74</v>
      </c>
      <c r="AH1" s="20" t="s">
        <v>75</v>
      </c>
      <c r="AI1" s="20" t="s">
        <v>76</v>
      </c>
      <c r="AJ1" s="20" t="s">
        <v>77</v>
      </c>
      <c r="AK1" s="20" t="s">
        <v>78</v>
      </c>
      <c r="AL1" s="20" t="s">
        <v>79</v>
      </c>
      <c r="AM1" s="20" t="s">
        <v>80</v>
      </c>
      <c r="AN1" s="20" t="s">
        <v>14</v>
      </c>
      <c r="AO1" s="20" t="s">
        <v>81</v>
      </c>
      <c r="AP1" s="20" t="s">
        <v>129</v>
      </c>
      <c r="AQ1" s="20" t="s">
        <v>130</v>
      </c>
      <c r="AR1" s="20" t="s">
        <v>131</v>
      </c>
      <c r="AS1" s="20" t="s">
        <v>132</v>
      </c>
      <c r="AT1" s="20" t="s">
        <v>133</v>
      </c>
      <c r="AU1" s="20" t="s">
        <v>15</v>
      </c>
      <c r="AV1" s="20" t="s">
        <v>134</v>
      </c>
      <c r="AW1" s="20" t="s">
        <v>135</v>
      </c>
      <c r="AX1" s="20" t="s">
        <v>136</v>
      </c>
      <c r="AY1" s="20" t="s">
        <v>137</v>
      </c>
      <c r="AZ1" s="20" t="s">
        <v>138</v>
      </c>
      <c r="BA1" s="20" t="s">
        <v>139</v>
      </c>
      <c r="BB1" s="20" t="s">
        <v>140</v>
      </c>
      <c r="BC1" s="20" t="s">
        <v>141</v>
      </c>
      <c r="BD1" s="20" t="s">
        <v>142</v>
      </c>
      <c r="BE1" s="20" t="s">
        <v>143</v>
      </c>
      <c r="BF1" s="20" t="s">
        <v>144</v>
      </c>
      <c r="BG1" s="20" t="s">
        <v>145</v>
      </c>
      <c r="BH1" s="20" t="s">
        <v>146</v>
      </c>
    </row>
    <row r="2" spans="1:60" x14ac:dyDescent="0.25">
      <c r="A2" s="31" t="s">
        <v>37</v>
      </c>
      <c r="B2" s="29"/>
      <c r="C2" s="29"/>
      <c r="D2" s="29"/>
      <c r="E2" s="29"/>
      <c r="F2" s="30"/>
      <c r="G2" s="7" t="s">
        <v>16</v>
      </c>
      <c r="H2" s="20">
        <v>1</v>
      </c>
      <c r="I2" s="20">
        <v>1</v>
      </c>
      <c r="J2" s="20">
        <v>1</v>
      </c>
      <c r="K2" s="20">
        <v>1</v>
      </c>
      <c r="L2" s="20">
        <v>1</v>
      </c>
      <c r="M2" s="20">
        <v>1</v>
      </c>
      <c r="N2" s="20">
        <v>1</v>
      </c>
      <c r="O2" s="20">
        <v>1</v>
      </c>
      <c r="P2" s="20">
        <v>1</v>
      </c>
      <c r="Q2" s="20">
        <v>1</v>
      </c>
      <c r="R2" s="20">
        <v>1</v>
      </c>
      <c r="S2" s="20">
        <v>2</v>
      </c>
      <c r="T2" s="20">
        <v>1</v>
      </c>
      <c r="U2" s="20">
        <v>1</v>
      </c>
      <c r="V2" s="20">
        <v>1</v>
      </c>
      <c r="W2" s="20">
        <v>1</v>
      </c>
      <c r="X2" s="20">
        <v>1</v>
      </c>
      <c r="Y2" s="20">
        <v>2</v>
      </c>
      <c r="Z2" s="20">
        <v>1</v>
      </c>
      <c r="AA2" s="20">
        <v>1</v>
      </c>
      <c r="AB2" s="20">
        <v>1</v>
      </c>
      <c r="AC2" s="20">
        <v>1</v>
      </c>
      <c r="AD2" s="20">
        <v>1</v>
      </c>
      <c r="AE2" s="20">
        <v>1</v>
      </c>
      <c r="AF2" s="20">
        <v>1</v>
      </c>
      <c r="AG2" s="20">
        <v>1</v>
      </c>
      <c r="AH2" s="20">
        <v>1</v>
      </c>
      <c r="AI2" s="20">
        <v>2</v>
      </c>
      <c r="AJ2" s="20">
        <v>1</v>
      </c>
      <c r="AK2" s="20">
        <v>1</v>
      </c>
      <c r="AL2" s="20">
        <v>1</v>
      </c>
      <c r="AM2" s="20">
        <v>1</v>
      </c>
      <c r="AN2" s="20">
        <v>1</v>
      </c>
      <c r="AO2" s="20">
        <v>2</v>
      </c>
      <c r="AP2" s="20">
        <v>2</v>
      </c>
      <c r="AQ2" s="20">
        <v>2</v>
      </c>
      <c r="AR2" s="20">
        <v>1</v>
      </c>
      <c r="AS2" s="20">
        <v>1</v>
      </c>
      <c r="AT2" s="20">
        <v>3</v>
      </c>
      <c r="AU2" s="20">
        <v>1</v>
      </c>
      <c r="AV2" s="20">
        <v>1</v>
      </c>
      <c r="AW2" s="20">
        <v>2</v>
      </c>
      <c r="AX2" s="20">
        <v>2</v>
      </c>
      <c r="AY2" s="20">
        <v>1</v>
      </c>
      <c r="AZ2" s="20">
        <v>1</v>
      </c>
      <c r="BA2" s="20">
        <v>4</v>
      </c>
      <c r="BB2" s="20">
        <v>1</v>
      </c>
      <c r="BC2" s="20">
        <v>2</v>
      </c>
      <c r="BD2" s="20">
        <v>1</v>
      </c>
      <c r="BE2" s="20">
        <v>1</v>
      </c>
      <c r="BF2" s="20">
        <v>1</v>
      </c>
      <c r="BG2" s="20">
        <v>4</v>
      </c>
      <c r="BH2" s="20">
        <v>1</v>
      </c>
    </row>
    <row r="3" spans="1:60" ht="96" customHeight="1" x14ac:dyDescent="0.25">
      <c r="A3" s="25"/>
      <c r="B3" s="26"/>
      <c r="C3" s="26"/>
      <c r="D3" s="26"/>
      <c r="E3" s="26"/>
      <c r="F3" s="27"/>
      <c r="G3" s="4" t="s">
        <v>17</v>
      </c>
      <c r="H3" s="21" t="s">
        <v>22</v>
      </c>
      <c r="I3" s="21" t="s">
        <v>19</v>
      </c>
      <c r="J3" s="21" t="s">
        <v>18</v>
      </c>
      <c r="K3" s="21" t="s">
        <v>82</v>
      </c>
      <c r="L3" s="21" t="s">
        <v>83</v>
      </c>
      <c r="M3" s="21" t="s">
        <v>21</v>
      </c>
      <c r="N3" s="21" t="s">
        <v>21</v>
      </c>
      <c r="O3" s="21" t="s">
        <v>18</v>
      </c>
      <c r="P3" s="21" t="s">
        <v>84</v>
      </c>
      <c r="Q3" s="21" t="s">
        <v>85</v>
      </c>
      <c r="R3" s="21" t="s">
        <v>24</v>
      </c>
      <c r="S3" s="21" t="s">
        <v>86</v>
      </c>
      <c r="T3" s="21" t="s">
        <v>26</v>
      </c>
      <c r="U3" s="21" t="s">
        <v>87</v>
      </c>
      <c r="V3" s="21" t="s">
        <v>88</v>
      </c>
      <c r="W3" s="21" t="s">
        <v>88</v>
      </c>
      <c r="X3" s="21" t="s">
        <v>89</v>
      </c>
      <c r="Y3" s="21" t="s">
        <v>18</v>
      </c>
      <c r="Z3" s="21" t="s">
        <v>23</v>
      </c>
      <c r="AA3" s="21" t="s">
        <v>20</v>
      </c>
      <c r="AB3" s="21" t="s">
        <v>90</v>
      </c>
      <c r="AC3" s="21" t="s">
        <v>90</v>
      </c>
      <c r="AD3" s="21" t="s">
        <v>25</v>
      </c>
      <c r="AE3" s="21" t="s">
        <v>91</v>
      </c>
      <c r="AF3" s="21" t="s">
        <v>91</v>
      </c>
      <c r="AG3" s="21" t="s">
        <v>20</v>
      </c>
      <c r="AH3" s="21" t="s">
        <v>20</v>
      </c>
      <c r="AI3" s="21" t="s">
        <v>24</v>
      </c>
      <c r="AJ3" s="21" t="s">
        <v>27</v>
      </c>
      <c r="AK3" s="21" t="s">
        <v>18</v>
      </c>
      <c r="AL3" s="21" t="s">
        <v>20</v>
      </c>
      <c r="AM3" s="21" t="s">
        <v>92</v>
      </c>
      <c r="AN3" s="21" t="s">
        <v>93</v>
      </c>
      <c r="AO3" s="21" t="s">
        <v>25</v>
      </c>
      <c r="AP3" s="21" t="s">
        <v>96</v>
      </c>
      <c r="AQ3" s="21" t="s">
        <v>96</v>
      </c>
      <c r="AR3" s="21" t="s">
        <v>97</v>
      </c>
      <c r="AS3" s="21" t="s">
        <v>20</v>
      </c>
      <c r="AT3" s="21" t="s">
        <v>98</v>
      </c>
      <c r="AU3" s="21" t="s">
        <v>95</v>
      </c>
      <c r="AV3" s="21" t="s">
        <v>99</v>
      </c>
      <c r="AW3" s="21" t="s">
        <v>100</v>
      </c>
      <c r="AX3" s="21" t="s">
        <v>101</v>
      </c>
      <c r="AY3" s="21" t="s">
        <v>100</v>
      </c>
      <c r="AZ3" s="21" t="s">
        <v>102</v>
      </c>
      <c r="BA3" s="21" t="s">
        <v>94</v>
      </c>
      <c r="BB3" s="21" t="s">
        <v>25</v>
      </c>
      <c r="BC3" s="21" t="s">
        <v>103</v>
      </c>
      <c r="BD3" s="21" t="s">
        <v>103</v>
      </c>
      <c r="BE3" s="21" t="s">
        <v>20</v>
      </c>
      <c r="BF3" s="21" t="s">
        <v>104</v>
      </c>
      <c r="BG3" s="21" t="s">
        <v>105</v>
      </c>
      <c r="BH3" s="21" t="s">
        <v>21</v>
      </c>
    </row>
    <row r="4" spans="1:60" ht="45.75" customHeight="1" x14ac:dyDescent="0.25">
      <c r="A4" s="8" t="s">
        <v>28</v>
      </c>
      <c r="B4" s="8" t="s">
        <v>29</v>
      </c>
      <c r="C4" s="8" t="s">
        <v>32</v>
      </c>
      <c r="D4" s="8" t="s">
        <v>33</v>
      </c>
      <c r="E4" s="8" t="s">
        <v>30</v>
      </c>
      <c r="F4" s="8" t="s">
        <v>31</v>
      </c>
      <c r="G4" s="11" t="s">
        <v>56</v>
      </c>
      <c r="H4" s="22"/>
      <c r="I4" s="22"/>
      <c r="J4" s="22"/>
      <c r="K4" s="22"/>
      <c r="L4" s="22"/>
      <c r="M4" s="22"/>
      <c r="N4" s="22" t="s">
        <v>106</v>
      </c>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row>
    <row r="5" spans="1:60" x14ac:dyDescent="0.25">
      <c r="C5" s="6">
        <f>SUM(H5:BH5)</f>
        <v>0</v>
      </c>
      <c r="D5" s="6" t="str">
        <f>IF(C5&gt;=Lookups!$B$3,"Ready","Not ready")</f>
        <v>Not ready</v>
      </c>
      <c r="E5" s="6">
        <f>SUM(K5,L5,X5)</f>
        <v>0</v>
      </c>
      <c r="F5" s="6">
        <f>SUM(H5,I5,J5,K5,L5,M5,N5,O5,P5,Q5,Y5,Z5,AK5,AT5,BH5)</f>
        <v>0</v>
      </c>
      <c r="G5" s="6">
        <f>SUM(P5,Q5,T5,AA5,AD5,AG5,AH5,AL5,AM5,AN5,AO5,AS5,AU5,AV5,BA5,BB5,BE5,BF5,BG5)</f>
        <v>0</v>
      </c>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row>
    <row r="6" spans="1:60" x14ac:dyDescent="0.25">
      <c r="C6" s="6">
        <f t="shared" ref="C6:C37" si="0">SUM(H6:BH6)</f>
        <v>0</v>
      </c>
      <c r="D6" s="6" t="str">
        <f>IF(C6&gt;=Lookups!$B$3,"Ready","Not ready")</f>
        <v>Not ready</v>
      </c>
      <c r="E6" s="6">
        <f t="shared" ref="E6:E37" si="1">SUM(K6,L6,X6)</f>
        <v>0</v>
      </c>
      <c r="F6" s="6">
        <f t="shared" ref="F6:F37" si="2">SUM(H6,I6,J6,K6,L6,M6,N6,O6,P6,Q6,Y6,Z6,AK6,AT6,BH6)</f>
        <v>0</v>
      </c>
      <c r="G6" s="6">
        <f t="shared" ref="G6:G37" si="3">SUM(P6,Q6,T6,AA6,AD6,AG6,AH6,AL6,AM6,AN6,AO6,AS6,AU6,AV6,BA6,BB6,BE6,BF6,BG6)</f>
        <v>0</v>
      </c>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row>
    <row r="7" spans="1:60" x14ac:dyDescent="0.25">
      <c r="C7" s="6">
        <f t="shared" si="0"/>
        <v>0</v>
      </c>
      <c r="D7" s="6" t="str">
        <f>IF(C7&gt;=Lookups!$B$3,"Ready","Not ready")</f>
        <v>Not ready</v>
      </c>
      <c r="E7" s="6">
        <f t="shared" si="1"/>
        <v>0</v>
      </c>
      <c r="F7" s="6">
        <f t="shared" si="2"/>
        <v>0</v>
      </c>
      <c r="G7" s="6">
        <f t="shared" si="3"/>
        <v>0</v>
      </c>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row>
    <row r="8" spans="1:60" x14ac:dyDescent="0.25">
      <c r="C8" s="6">
        <f t="shared" si="0"/>
        <v>0</v>
      </c>
      <c r="D8" s="6" t="str">
        <f>IF(C8&gt;=Lookups!$B$3,"Ready","Not ready")</f>
        <v>Not ready</v>
      </c>
      <c r="E8" s="6">
        <f t="shared" si="1"/>
        <v>0</v>
      </c>
      <c r="F8" s="6">
        <f t="shared" si="2"/>
        <v>0</v>
      </c>
      <c r="G8" s="6">
        <f t="shared" si="3"/>
        <v>0</v>
      </c>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row>
    <row r="9" spans="1:60" x14ac:dyDescent="0.25">
      <c r="C9" s="6">
        <f t="shared" si="0"/>
        <v>0</v>
      </c>
      <c r="D9" s="6" t="str">
        <f>IF(C9&gt;=Lookups!$B$3,"Ready","Not ready")</f>
        <v>Not ready</v>
      </c>
      <c r="E9" s="6">
        <f t="shared" si="1"/>
        <v>0</v>
      </c>
      <c r="F9" s="6">
        <f t="shared" si="2"/>
        <v>0</v>
      </c>
      <c r="G9" s="6">
        <f t="shared" si="3"/>
        <v>0</v>
      </c>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row>
    <row r="10" spans="1:60" x14ac:dyDescent="0.25">
      <c r="C10" s="6">
        <f t="shared" si="0"/>
        <v>0</v>
      </c>
      <c r="D10" s="6" t="str">
        <f>IF(C10&gt;=Lookups!$B$3,"Ready","Not ready")</f>
        <v>Not ready</v>
      </c>
      <c r="E10" s="6">
        <f t="shared" si="1"/>
        <v>0</v>
      </c>
      <c r="F10" s="6">
        <f t="shared" si="2"/>
        <v>0</v>
      </c>
      <c r="G10" s="6">
        <f t="shared" si="3"/>
        <v>0</v>
      </c>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row>
    <row r="11" spans="1:60" x14ac:dyDescent="0.25">
      <c r="C11" s="6">
        <f t="shared" si="0"/>
        <v>0</v>
      </c>
      <c r="D11" s="6" t="str">
        <f>IF(C11&gt;=Lookups!$B$3,"Ready","Not ready")</f>
        <v>Not ready</v>
      </c>
      <c r="E11" s="6">
        <f t="shared" si="1"/>
        <v>0</v>
      </c>
      <c r="F11" s="6">
        <f t="shared" si="2"/>
        <v>0</v>
      </c>
      <c r="G11" s="6">
        <f t="shared" si="3"/>
        <v>0</v>
      </c>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row>
    <row r="12" spans="1:60" x14ac:dyDescent="0.25">
      <c r="C12" s="6">
        <f t="shared" si="0"/>
        <v>0</v>
      </c>
      <c r="D12" s="6" t="str">
        <f>IF(C12&gt;=Lookups!$B$3,"Ready","Not ready")</f>
        <v>Not ready</v>
      </c>
      <c r="E12" s="6">
        <f t="shared" si="1"/>
        <v>0</v>
      </c>
      <c r="F12" s="6">
        <f t="shared" si="2"/>
        <v>0</v>
      </c>
      <c r="G12" s="6">
        <f t="shared" si="3"/>
        <v>0</v>
      </c>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row>
    <row r="13" spans="1:60" x14ac:dyDescent="0.25">
      <c r="C13" s="6">
        <f t="shared" si="0"/>
        <v>0</v>
      </c>
      <c r="D13" s="6" t="str">
        <f>IF(C13&gt;=Lookups!$B$3,"Ready","Not ready")</f>
        <v>Not ready</v>
      </c>
      <c r="E13" s="6">
        <f t="shared" si="1"/>
        <v>0</v>
      </c>
      <c r="F13" s="6">
        <f t="shared" si="2"/>
        <v>0</v>
      </c>
      <c r="G13" s="6">
        <f t="shared" si="3"/>
        <v>0</v>
      </c>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row>
    <row r="14" spans="1:60" x14ac:dyDescent="0.25">
      <c r="C14" s="6">
        <f t="shared" si="0"/>
        <v>0</v>
      </c>
      <c r="D14" s="6" t="str">
        <f>IF(C14&gt;=Lookups!$B$3,"Ready","Not ready")</f>
        <v>Not ready</v>
      </c>
      <c r="E14" s="6">
        <f t="shared" si="1"/>
        <v>0</v>
      </c>
      <c r="F14" s="6">
        <f t="shared" si="2"/>
        <v>0</v>
      </c>
      <c r="G14" s="6">
        <f t="shared" si="3"/>
        <v>0</v>
      </c>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row>
    <row r="15" spans="1:60" x14ac:dyDescent="0.25">
      <c r="C15" s="6">
        <f t="shared" si="0"/>
        <v>0</v>
      </c>
      <c r="D15" s="6" t="str">
        <f>IF(C15&gt;=Lookups!$B$3,"Ready","Not ready")</f>
        <v>Not ready</v>
      </c>
      <c r="E15" s="6">
        <f t="shared" si="1"/>
        <v>0</v>
      </c>
      <c r="F15" s="6">
        <f t="shared" si="2"/>
        <v>0</v>
      </c>
      <c r="G15" s="6">
        <f t="shared" si="3"/>
        <v>0</v>
      </c>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row>
    <row r="16" spans="1:60" x14ac:dyDescent="0.25">
      <c r="C16" s="6">
        <f t="shared" si="0"/>
        <v>0</v>
      </c>
      <c r="D16" s="6" t="str">
        <f>IF(C16&gt;=Lookups!$B$3,"Ready","Not ready")</f>
        <v>Not ready</v>
      </c>
      <c r="E16" s="6">
        <f t="shared" si="1"/>
        <v>0</v>
      </c>
      <c r="F16" s="6">
        <f t="shared" si="2"/>
        <v>0</v>
      </c>
      <c r="G16" s="6">
        <f t="shared" si="3"/>
        <v>0</v>
      </c>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row>
    <row r="17" spans="3:60" x14ac:dyDescent="0.25">
      <c r="C17" s="6">
        <f t="shared" si="0"/>
        <v>0</v>
      </c>
      <c r="D17" s="6" t="str">
        <f>IF(C17&gt;=Lookups!$B$3,"Ready","Not ready")</f>
        <v>Not ready</v>
      </c>
      <c r="E17" s="6">
        <f t="shared" si="1"/>
        <v>0</v>
      </c>
      <c r="F17" s="6">
        <f t="shared" si="2"/>
        <v>0</v>
      </c>
      <c r="G17" s="6">
        <f t="shared" si="3"/>
        <v>0</v>
      </c>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row>
    <row r="18" spans="3:60" x14ac:dyDescent="0.25">
      <c r="C18" s="6">
        <f t="shared" si="0"/>
        <v>0</v>
      </c>
      <c r="D18" s="6" t="str">
        <f>IF(C18&gt;=Lookups!$B$3,"Ready","Not ready")</f>
        <v>Not ready</v>
      </c>
      <c r="E18" s="6">
        <f t="shared" si="1"/>
        <v>0</v>
      </c>
      <c r="F18" s="6">
        <f t="shared" si="2"/>
        <v>0</v>
      </c>
      <c r="G18" s="6">
        <f t="shared" si="3"/>
        <v>0</v>
      </c>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row>
    <row r="19" spans="3:60" x14ac:dyDescent="0.25">
      <c r="C19" s="6">
        <f t="shared" si="0"/>
        <v>0</v>
      </c>
      <c r="D19" s="6" t="str">
        <f>IF(C19&gt;=Lookups!$B$3,"Ready","Not ready")</f>
        <v>Not ready</v>
      </c>
      <c r="E19" s="6">
        <f t="shared" si="1"/>
        <v>0</v>
      </c>
      <c r="F19" s="6">
        <f t="shared" si="2"/>
        <v>0</v>
      </c>
      <c r="G19" s="6">
        <f t="shared" si="3"/>
        <v>0</v>
      </c>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row>
    <row r="20" spans="3:60" x14ac:dyDescent="0.25">
      <c r="C20" s="6">
        <f t="shared" si="0"/>
        <v>0</v>
      </c>
      <c r="D20" s="6" t="str">
        <f>IF(C20&gt;=Lookups!$B$3,"Ready","Not ready")</f>
        <v>Not ready</v>
      </c>
      <c r="E20" s="6">
        <f t="shared" si="1"/>
        <v>0</v>
      </c>
      <c r="F20" s="6">
        <f t="shared" si="2"/>
        <v>0</v>
      </c>
      <c r="G20" s="6">
        <f t="shared" si="3"/>
        <v>0</v>
      </c>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row>
    <row r="21" spans="3:60" x14ac:dyDescent="0.25">
      <c r="C21" s="6">
        <f t="shared" si="0"/>
        <v>0</v>
      </c>
      <c r="D21" s="6" t="str">
        <f>IF(C21&gt;=Lookups!$B$3,"Ready","Not ready")</f>
        <v>Not ready</v>
      </c>
      <c r="E21" s="6">
        <f t="shared" si="1"/>
        <v>0</v>
      </c>
      <c r="F21" s="6">
        <f t="shared" si="2"/>
        <v>0</v>
      </c>
      <c r="G21" s="6">
        <f t="shared" si="3"/>
        <v>0</v>
      </c>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row>
    <row r="22" spans="3:60" x14ac:dyDescent="0.25">
      <c r="C22" s="6">
        <f t="shared" si="0"/>
        <v>0</v>
      </c>
      <c r="D22" s="6" t="str">
        <f>IF(C22&gt;=Lookups!$B$3,"Ready","Not ready")</f>
        <v>Not ready</v>
      </c>
      <c r="E22" s="6">
        <f t="shared" si="1"/>
        <v>0</v>
      </c>
      <c r="F22" s="6">
        <f t="shared" si="2"/>
        <v>0</v>
      </c>
      <c r="G22" s="6">
        <f t="shared" si="3"/>
        <v>0</v>
      </c>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row>
    <row r="23" spans="3:60" x14ac:dyDescent="0.25">
      <c r="C23" s="6">
        <f t="shared" si="0"/>
        <v>0</v>
      </c>
      <c r="D23" s="6" t="str">
        <f>IF(C23&gt;=Lookups!$B$3,"Ready","Not ready")</f>
        <v>Not ready</v>
      </c>
      <c r="E23" s="6">
        <f t="shared" si="1"/>
        <v>0</v>
      </c>
      <c r="F23" s="6">
        <f t="shared" si="2"/>
        <v>0</v>
      </c>
      <c r="G23" s="6">
        <f t="shared" si="3"/>
        <v>0</v>
      </c>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row>
    <row r="24" spans="3:60" x14ac:dyDescent="0.25">
      <c r="C24" s="6">
        <f t="shared" si="0"/>
        <v>0</v>
      </c>
      <c r="D24" s="6" t="str">
        <f>IF(C24&gt;=Lookups!$B$3,"Ready","Not ready")</f>
        <v>Not ready</v>
      </c>
      <c r="E24" s="6">
        <f t="shared" si="1"/>
        <v>0</v>
      </c>
      <c r="F24" s="6">
        <f t="shared" si="2"/>
        <v>0</v>
      </c>
      <c r="G24" s="6">
        <f t="shared" si="3"/>
        <v>0</v>
      </c>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row>
    <row r="25" spans="3:60" x14ac:dyDescent="0.25">
      <c r="C25" s="6">
        <f t="shared" si="0"/>
        <v>0</v>
      </c>
      <c r="D25" s="6" t="str">
        <f>IF(C25&gt;=Lookups!$B$3,"Ready","Not ready")</f>
        <v>Not ready</v>
      </c>
      <c r="E25" s="6">
        <f t="shared" si="1"/>
        <v>0</v>
      </c>
      <c r="F25" s="6">
        <f t="shared" si="2"/>
        <v>0</v>
      </c>
      <c r="G25" s="6">
        <f t="shared" si="3"/>
        <v>0</v>
      </c>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row>
    <row r="26" spans="3:60" x14ac:dyDescent="0.25">
      <c r="C26" s="6">
        <f t="shared" si="0"/>
        <v>0</v>
      </c>
      <c r="D26" s="6" t="str">
        <f>IF(C26&gt;=Lookups!$B$3,"Ready","Not ready")</f>
        <v>Not ready</v>
      </c>
      <c r="E26" s="6">
        <f t="shared" si="1"/>
        <v>0</v>
      </c>
      <c r="F26" s="6">
        <f t="shared" si="2"/>
        <v>0</v>
      </c>
      <c r="G26" s="6">
        <f t="shared" si="3"/>
        <v>0</v>
      </c>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row>
    <row r="27" spans="3:60" x14ac:dyDescent="0.25">
      <c r="C27" s="6">
        <f t="shared" si="0"/>
        <v>0</v>
      </c>
      <c r="D27" s="6" t="str">
        <f>IF(C27&gt;=Lookups!$B$3,"Ready","Not ready")</f>
        <v>Not ready</v>
      </c>
      <c r="E27" s="6">
        <f t="shared" si="1"/>
        <v>0</v>
      </c>
      <c r="F27" s="6">
        <f t="shared" si="2"/>
        <v>0</v>
      </c>
      <c r="G27" s="6">
        <f t="shared" si="3"/>
        <v>0</v>
      </c>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row>
    <row r="28" spans="3:60" x14ac:dyDescent="0.25">
      <c r="C28" s="6">
        <f t="shared" si="0"/>
        <v>0</v>
      </c>
      <c r="D28" s="6" t="str">
        <f>IF(C28&gt;=Lookups!$B$3,"Ready","Not ready")</f>
        <v>Not ready</v>
      </c>
      <c r="E28" s="6">
        <f t="shared" si="1"/>
        <v>0</v>
      </c>
      <c r="F28" s="6">
        <f t="shared" si="2"/>
        <v>0</v>
      </c>
      <c r="G28" s="6">
        <f t="shared" si="3"/>
        <v>0</v>
      </c>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row>
    <row r="29" spans="3:60" x14ac:dyDescent="0.25">
      <c r="C29" s="6">
        <f t="shared" si="0"/>
        <v>0</v>
      </c>
      <c r="D29" s="6" t="str">
        <f>IF(C29&gt;=Lookups!$B$3,"Ready","Not ready")</f>
        <v>Not ready</v>
      </c>
      <c r="E29" s="6">
        <f t="shared" si="1"/>
        <v>0</v>
      </c>
      <c r="F29" s="6">
        <f t="shared" si="2"/>
        <v>0</v>
      </c>
      <c r="G29" s="6">
        <f t="shared" si="3"/>
        <v>0</v>
      </c>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row>
    <row r="30" spans="3:60" x14ac:dyDescent="0.25">
      <c r="C30" s="6">
        <f t="shared" si="0"/>
        <v>0</v>
      </c>
      <c r="D30" s="6" t="str">
        <f>IF(C30&gt;=Lookups!$B$3,"Ready","Not ready")</f>
        <v>Not ready</v>
      </c>
      <c r="E30" s="6">
        <f t="shared" si="1"/>
        <v>0</v>
      </c>
      <c r="F30" s="6">
        <f t="shared" si="2"/>
        <v>0</v>
      </c>
      <c r="G30" s="6">
        <f t="shared" si="3"/>
        <v>0</v>
      </c>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row>
    <row r="31" spans="3:60" x14ac:dyDescent="0.25">
      <c r="C31" s="6">
        <f t="shared" si="0"/>
        <v>0</v>
      </c>
      <c r="D31" s="6" t="str">
        <f>IF(C31&gt;=Lookups!$B$3,"Ready","Not ready")</f>
        <v>Not ready</v>
      </c>
      <c r="E31" s="6">
        <f t="shared" si="1"/>
        <v>0</v>
      </c>
      <c r="F31" s="6">
        <f t="shared" si="2"/>
        <v>0</v>
      </c>
      <c r="G31" s="6">
        <f t="shared" si="3"/>
        <v>0</v>
      </c>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row>
    <row r="32" spans="3:60" x14ac:dyDescent="0.25">
      <c r="C32" s="6">
        <f t="shared" si="0"/>
        <v>0</v>
      </c>
      <c r="D32" s="6" t="str">
        <f>IF(C32&gt;=Lookups!$B$3,"Ready","Not ready")</f>
        <v>Not ready</v>
      </c>
      <c r="E32" s="6">
        <f t="shared" si="1"/>
        <v>0</v>
      </c>
      <c r="F32" s="6">
        <f t="shared" si="2"/>
        <v>0</v>
      </c>
      <c r="G32" s="6">
        <f t="shared" si="3"/>
        <v>0</v>
      </c>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row>
    <row r="33" spans="1:60" x14ac:dyDescent="0.25">
      <c r="C33" s="6">
        <f t="shared" si="0"/>
        <v>0</v>
      </c>
      <c r="D33" s="6" t="str">
        <f>IF(C33&gt;=Lookups!$B$3,"Ready","Not ready")</f>
        <v>Not ready</v>
      </c>
      <c r="E33" s="6">
        <f t="shared" si="1"/>
        <v>0</v>
      </c>
      <c r="F33" s="6">
        <f t="shared" si="2"/>
        <v>0</v>
      </c>
      <c r="G33" s="6">
        <f t="shared" si="3"/>
        <v>0</v>
      </c>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row>
    <row r="34" spans="1:60" x14ac:dyDescent="0.25">
      <c r="C34" s="6">
        <f t="shared" si="0"/>
        <v>0</v>
      </c>
      <c r="D34" s="6" t="str">
        <f>IF(C34&gt;=Lookups!$B$3,"Ready","Not ready")</f>
        <v>Not ready</v>
      </c>
      <c r="E34" s="6">
        <f t="shared" si="1"/>
        <v>0</v>
      </c>
      <c r="F34" s="6">
        <f t="shared" si="2"/>
        <v>0</v>
      </c>
      <c r="G34" s="6">
        <f t="shared" si="3"/>
        <v>0</v>
      </c>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row>
    <row r="35" spans="1:60" x14ac:dyDescent="0.25">
      <c r="C35" s="6">
        <f t="shared" si="0"/>
        <v>0</v>
      </c>
      <c r="D35" s="6" t="str">
        <f>IF(C35&gt;=Lookups!$B$3,"Ready","Not ready")</f>
        <v>Not ready</v>
      </c>
      <c r="E35" s="6">
        <f t="shared" si="1"/>
        <v>0</v>
      </c>
      <c r="F35" s="6">
        <f t="shared" si="2"/>
        <v>0</v>
      </c>
      <c r="G35" s="6">
        <f t="shared" si="3"/>
        <v>0</v>
      </c>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row>
    <row r="36" spans="1:60" x14ac:dyDescent="0.25">
      <c r="C36" s="6">
        <f t="shared" si="0"/>
        <v>0</v>
      </c>
      <c r="D36" s="6" t="str">
        <f>IF(C36&gt;=Lookups!$B$3,"Ready","Not ready")</f>
        <v>Not ready</v>
      </c>
      <c r="E36" s="6">
        <f t="shared" si="1"/>
        <v>0</v>
      </c>
      <c r="F36" s="6">
        <f t="shared" si="2"/>
        <v>0</v>
      </c>
      <c r="G36" s="6">
        <f t="shared" si="3"/>
        <v>0</v>
      </c>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row>
    <row r="37" spans="1:60" x14ac:dyDescent="0.25">
      <c r="C37" s="6">
        <f t="shared" si="0"/>
        <v>0</v>
      </c>
      <c r="D37" s="6" t="str">
        <f>IF(C37&gt;=Lookups!$B$3,"Ready","Not ready")</f>
        <v>Not ready</v>
      </c>
      <c r="E37" s="6">
        <f t="shared" si="1"/>
        <v>0</v>
      </c>
      <c r="F37" s="6">
        <f t="shared" si="2"/>
        <v>0</v>
      </c>
      <c r="G37" s="6">
        <f t="shared" si="3"/>
        <v>0</v>
      </c>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row>
    <row r="38" spans="1:60" x14ac:dyDescent="0.25">
      <c r="A38" s="9" t="s">
        <v>53</v>
      </c>
      <c r="B38" s="9"/>
      <c r="C38" s="9" t="e">
        <f>AVERAGEIF(C5:C37,"&gt;0")</f>
        <v>#DIV/0!</v>
      </c>
      <c r="D38" s="9"/>
      <c r="E38" s="9" t="e">
        <f>SUM(E5:E37)/$C$39</f>
        <v>#DIV/0!</v>
      </c>
      <c r="F38" s="9" t="e">
        <f>SUM(F5:F37)/$C$39</f>
        <v>#DIV/0!</v>
      </c>
      <c r="G38" s="9" t="e">
        <f>SUM(G5:G37)/$C$39</f>
        <v>#DIV/0!</v>
      </c>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row>
    <row r="39" spans="1:60" x14ac:dyDescent="0.25">
      <c r="A39" s="9" t="s">
        <v>55</v>
      </c>
      <c r="B39" s="9"/>
      <c r="C39" s="9">
        <f>COUNTIF(C5:C37,"&gt;0")</f>
        <v>0</v>
      </c>
      <c r="D39" s="9"/>
      <c r="E39" s="9"/>
      <c r="F39" s="9"/>
      <c r="G39" s="9"/>
    </row>
  </sheetData>
  <mergeCells count="3">
    <mergeCell ref="A1:F1"/>
    <mergeCell ref="A2:F2"/>
    <mergeCell ref="A3:F3"/>
  </mergeCells>
  <conditionalFormatting sqref="D38:G38">
    <cfRule type="containsErrors" dxfId="31" priority="4">
      <formula>ISERROR(D38)</formula>
    </cfRule>
  </conditionalFormatting>
  <conditionalFormatting sqref="D5:D37">
    <cfRule type="containsText" dxfId="30" priority="2" stopIfTrue="1" operator="containsText" text="Not ready">
      <formula>NOT(ISERROR(SEARCH("Not ready",D5)))</formula>
    </cfRule>
    <cfRule type="containsText" dxfId="29" priority="3" operator="containsText" text="Ready">
      <formula>NOT(ISERROR(SEARCH("Ready",D5)))</formula>
    </cfRule>
  </conditionalFormatting>
  <conditionalFormatting sqref="C38:C39">
    <cfRule type="containsErrors" dxfId="28" priority="1">
      <formula>ISERROR(C38)</formula>
    </cfRule>
  </conditionalFormatting>
  <dataValidations count="4">
    <dataValidation type="whole" allowBlank="1" showInputMessage="1" showErrorMessage="1" sqref="AT5:AT38">
      <formula1>0</formula1>
      <formula2>3</formula2>
    </dataValidation>
    <dataValidation type="whole" allowBlank="1" showInputMessage="1" showErrorMessage="1" sqref="BA5:BA38 BG5:BG38">
      <formula1>0</formula1>
      <formula2>4</formula2>
    </dataValidation>
    <dataValidation type="whole" allowBlank="1" showInputMessage="1" showErrorMessage="1" sqref="AJ5:AN38 AR5:AS38 AU5:AV38 AY5:AZ38 BB5:BB38 BD5:BF38 BH5:BH38 H11:R38 Z5:AH38 U5:X38 T11:T38">
      <formula1>0</formula1>
      <formula2>1</formula2>
    </dataValidation>
    <dataValidation type="whole" allowBlank="1" showInputMessage="1" showErrorMessage="1" sqref="AI5:AI38 AO5:AO38 AQ5:AQ38 AP5:AP231 AW5:AX38 BC5:BC38 Y5:Y38 S11:S38">
      <formula1>0</formula1>
      <formula2>2</formula2>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9"/>
  <sheetViews>
    <sheetView workbookViewId="0">
      <selection activeCell="H1" sqref="H1:BH1"/>
    </sheetView>
  </sheetViews>
  <sheetFormatPr defaultRowHeight="15" x14ac:dyDescent="0.25"/>
  <cols>
    <col min="1" max="3" width="9.140625" style="6"/>
    <col min="4" max="4" width="15.5703125" style="6" customWidth="1"/>
    <col min="5" max="7" width="13.5703125" style="6" customWidth="1"/>
    <col min="8" max="16384" width="9.140625" style="6"/>
  </cols>
  <sheetData>
    <row r="1" spans="1:60" x14ac:dyDescent="0.25">
      <c r="A1" s="31" t="s">
        <v>36</v>
      </c>
      <c r="B1" s="29"/>
      <c r="C1" s="29"/>
      <c r="D1" s="29"/>
      <c r="E1" s="29"/>
      <c r="F1" s="30"/>
      <c r="G1" s="5" t="s">
        <v>0</v>
      </c>
      <c r="H1" s="20" t="s">
        <v>1</v>
      </c>
      <c r="I1" s="20" t="s">
        <v>62</v>
      </c>
      <c r="J1" s="20" t="s">
        <v>2</v>
      </c>
      <c r="K1" s="20" t="s">
        <v>63</v>
      </c>
      <c r="L1" s="20" t="s">
        <v>64</v>
      </c>
      <c r="M1" s="20" t="s">
        <v>65</v>
      </c>
      <c r="N1" s="20" t="s">
        <v>3</v>
      </c>
      <c r="O1" s="20" t="s">
        <v>4</v>
      </c>
      <c r="P1" s="20" t="s">
        <v>5</v>
      </c>
      <c r="Q1" s="20" t="s">
        <v>66</v>
      </c>
      <c r="R1" s="20" t="s">
        <v>67</v>
      </c>
      <c r="S1" s="20" t="s">
        <v>68</v>
      </c>
      <c r="T1" s="20" t="s">
        <v>6</v>
      </c>
      <c r="U1" s="20" t="s">
        <v>7</v>
      </c>
      <c r="V1" s="20" t="s">
        <v>8</v>
      </c>
      <c r="W1" s="20" t="s">
        <v>69</v>
      </c>
      <c r="X1" s="20" t="s">
        <v>9</v>
      </c>
      <c r="Y1" s="20" t="s">
        <v>10</v>
      </c>
      <c r="Z1" s="20" t="s">
        <v>70</v>
      </c>
      <c r="AA1" s="20" t="s">
        <v>71</v>
      </c>
      <c r="AB1" s="20" t="s">
        <v>11</v>
      </c>
      <c r="AC1" s="20" t="s">
        <v>12</v>
      </c>
      <c r="AD1" s="20" t="s">
        <v>13</v>
      </c>
      <c r="AE1" s="20" t="s">
        <v>72</v>
      </c>
      <c r="AF1" s="20" t="s">
        <v>73</v>
      </c>
      <c r="AG1" s="20" t="s">
        <v>74</v>
      </c>
      <c r="AH1" s="20" t="s">
        <v>75</v>
      </c>
      <c r="AI1" s="20" t="s">
        <v>76</v>
      </c>
      <c r="AJ1" s="20" t="s">
        <v>77</v>
      </c>
      <c r="AK1" s="20" t="s">
        <v>78</v>
      </c>
      <c r="AL1" s="20" t="s">
        <v>79</v>
      </c>
      <c r="AM1" s="20" t="s">
        <v>80</v>
      </c>
      <c r="AN1" s="20" t="s">
        <v>14</v>
      </c>
      <c r="AO1" s="20" t="s">
        <v>81</v>
      </c>
      <c r="AP1" s="20" t="s">
        <v>129</v>
      </c>
      <c r="AQ1" s="20" t="s">
        <v>130</v>
      </c>
      <c r="AR1" s="20" t="s">
        <v>131</v>
      </c>
      <c r="AS1" s="20" t="s">
        <v>132</v>
      </c>
      <c r="AT1" s="20" t="s">
        <v>133</v>
      </c>
      <c r="AU1" s="20" t="s">
        <v>15</v>
      </c>
      <c r="AV1" s="20" t="s">
        <v>134</v>
      </c>
      <c r="AW1" s="20" t="s">
        <v>135</v>
      </c>
      <c r="AX1" s="20" t="s">
        <v>136</v>
      </c>
      <c r="AY1" s="20" t="s">
        <v>137</v>
      </c>
      <c r="AZ1" s="20" t="s">
        <v>138</v>
      </c>
      <c r="BA1" s="20" t="s">
        <v>139</v>
      </c>
      <c r="BB1" s="20" t="s">
        <v>140</v>
      </c>
      <c r="BC1" s="20" t="s">
        <v>141</v>
      </c>
      <c r="BD1" s="20" t="s">
        <v>142</v>
      </c>
      <c r="BE1" s="20" t="s">
        <v>143</v>
      </c>
      <c r="BF1" s="20" t="s">
        <v>144</v>
      </c>
      <c r="BG1" s="20" t="s">
        <v>145</v>
      </c>
      <c r="BH1" s="20" t="s">
        <v>146</v>
      </c>
    </row>
    <row r="2" spans="1:60" x14ac:dyDescent="0.25">
      <c r="A2" s="31" t="s">
        <v>37</v>
      </c>
      <c r="B2" s="29"/>
      <c r="C2" s="29"/>
      <c r="D2" s="29"/>
      <c r="E2" s="29"/>
      <c r="F2" s="30"/>
      <c r="G2" s="7" t="s">
        <v>16</v>
      </c>
      <c r="H2" s="20">
        <v>1</v>
      </c>
      <c r="I2" s="20">
        <v>1</v>
      </c>
      <c r="J2" s="20">
        <v>1</v>
      </c>
      <c r="K2" s="20">
        <v>1</v>
      </c>
      <c r="L2" s="20">
        <v>1</v>
      </c>
      <c r="M2" s="20">
        <v>1</v>
      </c>
      <c r="N2" s="20">
        <v>1</v>
      </c>
      <c r="O2" s="20">
        <v>1</v>
      </c>
      <c r="P2" s="20">
        <v>1</v>
      </c>
      <c r="Q2" s="20">
        <v>1</v>
      </c>
      <c r="R2" s="20">
        <v>1</v>
      </c>
      <c r="S2" s="20">
        <v>2</v>
      </c>
      <c r="T2" s="20">
        <v>1</v>
      </c>
      <c r="U2" s="20">
        <v>1</v>
      </c>
      <c r="V2" s="20">
        <v>1</v>
      </c>
      <c r="W2" s="20">
        <v>1</v>
      </c>
      <c r="X2" s="20">
        <v>1</v>
      </c>
      <c r="Y2" s="20">
        <v>2</v>
      </c>
      <c r="Z2" s="20">
        <v>1</v>
      </c>
      <c r="AA2" s="20">
        <v>1</v>
      </c>
      <c r="AB2" s="20">
        <v>1</v>
      </c>
      <c r="AC2" s="20">
        <v>1</v>
      </c>
      <c r="AD2" s="20">
        <v>1</v>
      </c>
      <c r="AE2" s="20">
        <v>1</v>
      </c>
      <c r="AF2" s="20">
        <v>1</v>
      </c>
      <c r="AG2" s="20">
        <v>1</v>
      </c>
      <c r="AH2" s="20">
        <v>1</v>
      </c>
      <c r="AI2" s="20">
        <v>2</v>
      </c>
      <c r="AJ2" s="20">
        <v>1</v>
      </c>
      <c r="AK2" s="20">
        <v>1</v>
      </c>
      <c r="AL2" s="20">
        <v>1</v>
      </c>
      <c r="AM2" s="20">
        <v>1</v>
      </c>
      <c r="AN2" s="20">
        <v>1</v>
      </c>
      <c r="AO2" s="20">
        <v>2</v>
      </c>
      <c r="AP2" s="20">
        <v>2</v>
      </c>
      <c r="AQ2" s="20">
        <v>2</v>
      </c>
      <c r="AR2" s="20">
        <v>1</v>
      </c>
      <c r="AS2" s="20">
        <v>1</v>
      </c>
      <c r="AT2" s="20">
        <v>3</v>
      </c>
      <c r="AU2" s="20">
        <v>1</v>
      </c>
      <c r="AV2" s="20">
        <v>1</v>
      </c>
      <c r="AW2" s="20">
        <v>2</v>
      </c>
      <c r="AX2" s="20">
        <v>2</v>
      </c>
      <c r="AY2" s="20">
        <v>1</v>
      </c>
      <c r="AZ2" s="20">
        <v>1</v>
      </c>
      <c r="BA2" s="20">
        <v>4</v>
      </c>
      <c r="BB2" s="20">
        <v>1</v>
      </c>
      <c r="BC2" s="20">
        <v>2</v>
      </c>
      <c r="BD2" s="20">
        <v>1</v>
      </c>
      <c r="BE2" s="20">
        <v>1</v>
      </c>
      <c r="BF2" s="20">
        <v>1</v>
      </c>
      <c r="BG2" s="20">
        <v>4</v>
      </c>
      <c r="BH2" s="20">
        <v>1</v>
      </c>
    </row>
    <row r="3" spans="1:60" ht="96" customHeight="1" x14ac:dyDescent="0.25">
      <c r="A3" s="25"/>
      <c r="B3" s="26"/>
      <c r="C3" s="26"/>
      <c r="D3" s="26"/>
      <c r="E3" s="26"/>
      <c r="F3" s="27"/>
      <c r="G3" s="4" t="s">
        <v>17</v>
      </c>
      <c r="H3" s="21" t="s">
        <v>22</v>
      </c>
      <c r="I3" s="21" t="s">
        <v>19</v>
      </c>
      <c r="J3" s="21" t="s">
        <v>18</v>
      </c>
      <c r="K3" s="21" t="s">
        <v>82</v>
      </c>
      <c r="L3" s="21" t="s">
        <v>83</v>
      </c>
      <c r="M3" s="21" t="s">
        <v>21</v>
      </c>
      <c r="N3" s="21" t="s">
        <v>21</v>
      </c>
      <c r="O3" s="21" t="s">
        <v>18</v>
      </c>
      <c r="P3" s="21" t="s">
        <v>84</v>
      </c>
      <c r="Q3" s="21" t="s">
        <v>85</v>
      </c>
      <c r="R3" s="21" t="s">
        <v>24</v>
      </c>
      <c r="S3" s="21" t="s">
        <v>86</v>
      </c>
      <c r="T3" s="21" t="s">
        <v>26</v>
      </c>
      <c r="U3" s="21" t="s">
        <v>87</v>
      </c>
      <c r="V3" s="21" t="s">
        <v>88</v>
      </c>
      <c r="W3" s="21" t="s">
        <v>88</v>
      </c>
      <c r="X3" s="21" t="s">
        <v>89</v>
      </c>
      <c r="Y3" s="21" t="s">
        <v>18</v>
      </c>
      <c r="Z3" s="21" t="s">
        <v>23</v>
      </c>
      <c r="AA3" s="21" t="s">
        <v>20</v>
      </c>
      <c r="AB3" s="21" t="s">
        <v>90</v>
      </c>
      <c r="AC3" s="21" t="s">
        <v>90</v>
      </c>
      <c r="AD3" s="21" t="s">
        <v>25</v>
      </c>
      <c r="AE3" s="21" t="s">
        <v>91</v>
      </c>
      <c r="AF3" s="21" t="s">
        <v>91</v>
      </c>
      <c r="AG3" s="21" t="s">
        <v>20</v>
      </c>
      <c r="AH3" s="21" t="s">
        <v>20</v>
      </c>
      <c r="AI3" s="21" t="s">
        <v>24</v>
      </c>
      <c r="AJ3" s="21" t="s">
        <v>27</v>
      </c>
      <c r="AK3" s="21" t="s">
        <v>18</v>
      </c>
      <c r="AL3" s="21" t="s">
        <v>20</v>
      </c>
      <c r="AM3" s="21" t="s">
        <v>92</v>
      </c>
      <c r="AN3" s="21" t="s">
        <v>93</v>
      </c>
      <c r="AO3" s="21" t="s">
        <v>25</v>
      </c>
      <c r="AP3" s="21" t="s">
        <v>96</v>
      </c>
      <c r="AQ3" s="21" t="s">
        <v>96</v>
      </c>
      <c r="AR3" s="21" t="s">
        <v>97</v>
      </c>
      <c r="AS3" s="21" t="s">
        <v>20</v>
      </c>
      <c r="AT3" s="21" t="s">
        <v>98</v>
      </c>
      <c r="AU3" s="21" t="s">
        <v>95</v>
      </c>
      <c r="AV3" s="21" t="s">
        <v>99</v>
      </c>
      <c r="AW3" s="21" t="s">
        <v>100</v>
      </c>
      <c r="AX3" s="21" t="s">
        <v>101</v>
      </c>
      <c r="AY3" s="21" t="s">
        <v>100</v>
      </c>
      <c r="AZ3" s="21" t="s">
        <v>102</v>
      </c>
      <c r="BA3" s="21" t="s">
        <v>94</v>
      </c>
      <c r="BB3" s="21" t="s">
        <v>25</v>
      </c>
      <c r="BC3" s="21" t="s">
        <v>103</v>
      </c>
      <c r="BD3" s="21" t="s">
        <v>103</v>
      </c>
      <c r="BE3" s="21" t="s">
        <v>20</v>
      </c>
      <c r="BF3" s="21" t="s">
        <v>104</v>
      </c>
      <c r="BG3" s="21" t="s">
        <v>105</v>
      </c>
      <c r="BH3" s="21" t="s">
        <v>21</v>
      </c>
    </row>
    <row r="4" spans="1:60" ht="45.75" customHeight="1" x14ac:dyDescent="0.25">
      <c r="A4" s="8" t="s">
        <v>28</v>
      </c>
      <c r="B4" s="8" t="s">
        <v>29</v>
      </c>
      <c r="C4" s="8" t="s">
        <v>32</v>
      </c>
      <c r="D4" s="8" t="s">
        <v>33</v>
      </c>
      <c r="E4" s="8" t="s">
        <v>30</v>
      </c>
      <c r="F4" s="8" t="s">
        <v>31</v>
      </c>
      <c r="G4" s="11" t="s">
        <v>56</v>
      </c>
      <c r="H4" s="22"/>
      <c r="I4" s="22"/>
      <c r="J4" s="22"/>
      <c r="K4" s="22"/>
      <c r="L4" s="22"/>
      <c r="M4" s="22"/>
      <c r="N4" s="22" t="s">
        <v>106</v>
      </c>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row>
    <row r="5" spans="1:60" x14ac:dyDescent="0.25">
      <c r="C5" s="6">
        <f>SUM(H5:BH5)</f>
        <v>0</v>
      </c>
      <c r="D5" s="6" t="str">
        <f>IF(C5&gt;=Lookups!$B$3,"Ready","Not ready")</f>
        <v>Not ready</v>
      </c>
      <c r="E5" s="6">
        <f>SUM(K5,L5,X5)</f>
        <v>0</v>
      </c>
      <c r="F5" s="6">
        <f>SUM(H5,I5,J5,K5,L5,M5,N5,O5,P5,Q5,Y5,Z5,AK5,AT5,BH5)</f>
        <v>0</v>
      </c>
      <c r="G5" s="6">
        <f>SUM(P5,Q5,T5,AA5,AD5,AG5,AH5,AL5,AM5,AN5,AO5,AS5,AU5,AV5,BA5,BB5,BE5,BF5,BG5)</f>
        <v>0</v>
      </c>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row>
    <row r="6" spans="1:60" x14ac:dyDescent="0.25">
      <c r="C6" s="6">
        <f t="shared" ref="C6:C37" si="0">SUM(H6:BH6)</f>
        <v>0</v>
      </c>
      <c r="D6" s="6" t="str">
        <f>IF(C6&gt;=Lookups!$B$3,"Ready","Not ready")</f>
        <v>Not ready</v>
      </c>
      <c r="E6" s="6">
        <f t="shared" ref="E6:E37" si="1">SUM(K6,L6,X6)</f>
        <v>0</v>
      </c>
      <c r="F6" s="6">
        <f t="shared" ref="F6:F37" si="2">SUM(H6,I6,J6,K6,L6,M6,N6,O6,P6,Q6,Y6,Z6,AK6,AT6,BH6)</f>
        <v>0</v>
      </c>
      <c r="G6" s="6">
        <f t="shared" ref="G6:G37" si="3">SUM(P6,Q6,T6,AA6,AD6,AG6,AH6,AL6,AM6,AN6,AO6,AS6,AU6,AV6,BA6,BB6,BE6,BF6,BG6)</f>
        <v>0</v>
      </c>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row>
    <row r="7" spans="1:60" x14ac:dyDescent="0.25">
      <c r="C7" s="6">
        <f t="shared" si="0"/>
        <v>0</v>
      </c>
      <c r="D7" s="6" t="str">
        <f>IF(C7&gt;=Lookups!$B$3,"Ready","Not ready")</f>
        <v>Not ready</v>
      </c>
      <c r="E7" s="6">
        <f t="shared" si="1"/>
        <v>0</v>
      </c>
      <c r="F7" s="6">
        <f t="shared" si="2"/>
        <v>0</v>
      </c>
      <c r="G7" s="6">
        <f t="shared" si="3"/>
        <v>0</v>
      </c>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row>
    <row r="8" spans="1:60" x14ac:dyDescent="0.25">
      <c r="C8" s="6">
        <f t="shared" si="0"/>
        <v>0</v>
      </c>
      <c r="D8" s="6" t="str">
        <f>IF(C8&gt;=Lookups!$B$3,"Ready","Not ready")</f>
        <v>Not ready</v>
      </c>
      <c r="E8" s="6">
        <f t="shared" si="1"/>
        <v>0</v>
      </c>
      <c r="F8" s="6">
        <f t="shared" si="2"/>
        <v>0</v>
      </c>
      <c r="G8" s="6">
        <f t="shared" si="3"/>
        <v>0</v>
      </c>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row>
    <row r="9" spans="1:60" x14ac:dyDescent="0.25">
      <c r="C9" s="6">
        <f t="shared" si="0"/>
        <v>0</v>
      </c>
      <c r="D9" s="6" t="str">
        <f>IF(C9&gt;=Lookups!$B$3,"Ready","Not ready")</f>
        <v>Not ready</v>
      </c>
      <c r="E9" s="6">
        <f t="shared" si="1"/>
        <v>0</v>
      </c>
      <c r="F9" s="6">
        <f t="shared" si="2"/>
        <v>0</v>
      </c>
      <c r="G9" s="6">
        <f t="shared" si="3"/>
        <v>0</v>
      </c>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row>
    <row r="10" spans="1:60" x14ac:dyDescent="0.25">
      <c r="C10" s="6">
        <f t="shared" si="0"/>
        <v>0</v>
      </c>
      <c r="D10" s="6" t="str">
        <f>IF(C10&gt;=Lookups!$B$3,"Ready","Not ready")</f>
        <v>Not ready</v>
      </c>
      <c r="E10" s="6">
        <f t="shared" si="1"/>
        <v>0</v>
      </c>
      <c r="F10" s="6">
        <f t="shared" si="2"/>
        <v>0</v>
      </c>
      <c r="G10" s="6">
        <f t="shared" si="3"/>
        <v>0</v>
      </c>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row>
    <row r="11" spans="1:60" x14ac:dyDescent="0.25">
      <c r="C11" s="6">
        <f t="shared" si="0"/>
        <v>0</v>
      </c>
      <c r="D11" s="6" t="str">
        <f>IF(C11&gt;=Lookups!$B$3,"Ready","Not ready")</f>
        <v>Not ready</v>
      </c>
      <c r="E11" s="6">
        <f t="shared" si="1"/>
        <v>0</v>
      </c>
      <c r="F11" s="6">
        <f t="shared" si="2"/>
        <v>0</v>
      </c>
      <c r="G11" s="6">
        <f t="shared" si="3"/>
        <v>0</v>
      </c>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row>
    <row r="12" spans="1:60" x14ac:dyDescent="0.25">
      <c r="C12" s="6">
        <f t="shared" si="0"/>
        <v>0</v>
      </c>
      <c r="D12" s="6" t="str">
        <f>IF(C12&gt;=Lookups!$B$3,"Ready","Not ready")</f>
        <v>Not ready</v>
      </c>
      <c r="E12" s="6">
        <f t="shared" si="1"/>
        <v>0</v>
      </c>
      <c r="F12" s="6">
        <f t="shared" si="2"/>
        <v>0</v>
      </c>
      <c r="G12" s="6">
        <f t="shared" si="3"/>
        <v>0</v>
      </c>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row>
    <row r="13" spans="1:60" x14ac:dyDescent="0.25">
      <c r="C13" s="6">
        <f t="shared" si="0"/>
        <v>0</v>
      </c>
      <c r="D13" s="6" t="str">
        <f>IF(C13&gt;=Lookups!$B$3,"Ready","Not ready")</f>
        <v>Not ready</v>
      </c>
      <c r="E13" s="6">
        <f t="shared" si="1"/>
        <v>0</v>
      </c>
      <c r="F13" s="6">
        <f t="shared" si="2"/>
        <v>0</v>
      </c>
      <c r="G13" s="6">
        <f t="shared" si="3"/>
        <v>0</v>
      </c>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row>
    <row r="14" spans="1:60" x14ac:dyDescent="0.25">
      <c r="C14" s="6">
        <f t="shared" si="0"/>
        <v>0</v>
      </c>
      <c r="D14" s="6" t="str">
        <f>IF(C14&gt;=Lookups!$B$3,"Ready","Not ready")</f>
        <v>Not ready</v>
      </c>
      <c r="E14" s="6">
        <f t="shared" si="1"/>
        <v>0</v>
      </c>
      <c r="F14" s="6">
        <f t="shared" si="2"/>
        <v>0</v>
      </c>
      <c r="G14" s="6">
        <f t="shared" si="3"/>
        <v>0</v>
      </c>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row>
    <row r="15" spans="1:60" x14ac:dyDescent="0.25">
      <c r="C15" s="6">
        <f t="shared" si="0"/>
        <v>0</v>
      </c>
      <c r="D15" s="6" t="str">
        <f>IF(C15&gt;=Lookups!$B$3,"Ready","Not ready")</f>
        <v>Not ready</v>
      </c>
      <c r="E15" s="6">
        <f t="shared" si="1"/>
        <v>0</v>
      </c>
      <c r="F15" s="6">
        <f t="shared" si="2"/>
        <v>0</v>
      </c>
      <c r="G15" s="6">
        <f t="shared" si="3"/>
        <v>0</v>
      </c>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row>
    <row r="16" spans="1:60" x14ac:dyDescent="0.25">
      <c r="C16" s="6">
        <f t="shared" si="0"/>
        <v>0</v>
      </c>
      <c r="D16" s="6" t="str">
        <f>IF(C16&gt;=Lookups!$B$3,"Ready","Not ready")</f>
        <v>Not ready</v>
      </c>
      <c r="E16" s="6">
        <f t="shared" si="1"/>
        <v>0</v>
      </c>
      <c r="F16" s="6">
        <f t="shared" si="2"/>
        <v>0</v>
      </c>
      <c r="G16" s="6">
        <f t="shared" si="3"/>
        <v>0</v>
      </c>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row>
    <row r="17" spans="3:60" x14ac:dyDescent="0.25">
      <c r="C17" s="6">
        <f t="shared" si="0"/>
        <v>0</v>
      </c>
      <c r="D17" s="6" t="str">
        <f>IF(C17&gt;=Lookups!$B$3,"Ready","Not ready")</f>
        <v>Not ready</v>
      </c>
      <c r="E17" s="6">
        <f t="shared" si="1"/>
        <v>0</v>
      </c>
      <c r="F17" s="6">
        <f t="shared" si="2"/>
        <v>0</v>
      </c>
      <c r="G17" s="6">
        <f t="shared" si="3"/>
        <v>0</v>
      </c>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row>
    <row r="18" spans="3:60" x14ac:dyDescent="0.25">
      <c r="C18" s="6">
        <f t="shared" si="0"/>
        <v>0</v>
      </c>
      <c r="D18" s="6" t="str">
        <f>IF(C18&gt;=Lookups!$B$3,"Ready","Not ready")</f>
        <v>Not ready</v>
      </c>
      <c r="E18" s="6">
        <f t="shared" si="1"/>
        <v>0</v>
      </c>
      <c r="F18" s="6">
        <f t="shared" si="2"/>
        <v>0</v>
      </c>
      <c r="G18" s="6">
        <f t="shared" si="3"/>
        <v>0</v>
      </c>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row>
    <row r="19" spans="3:60" x14ac:dyDescent="0.25">
      <c r="C19" s="6">
        <f t="shared" si="0"/>
        <v>0</v>
      </c>
      <c r="D19" s="6" t="str">
        <f>IF(C19&gt;=Lookups!$B$3,"Ready","Not ready")</f>
        <v>Not ready</v>
      </c>
      <c r="E19" s="6">
        <f t="shared" si="1"/>
        <v>0</v>
      </c>
      <c r="F19" s="6">
        <f t="shared" si="2"/>
        <v>0</v>
      </c>
      <c r="G19" s="6">
        <f t="shared" si="3"/>
        <v>0</v>
      </c>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row>
    <row r="20" spans="3:60" x14ac:dyDescent="0.25">
      <c r="C20" s="6">
        <f t="shared" si="0"/>
        <v>0</v>
      </c>
      <c r="D20" s="6" t="str">
        <f>IF(C20&gt;=Lookups!$B$3,"Ready","Not ready")</f>
        <v>Not ready</v>
      </c>
      <c r="E20" s="6">
        <f t="shared" si="1"/>
        <v>0</v>
      </c>
      <c r="F20" s="6">
        <f t="shared" si="2"/>
        <v>0</v>
      </c>
      <c r="G20" s="6">
        <f t="shared" si="3"/>
        <v>0</v>
      </c>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row>
    <row r="21" spans="3:60" x14ac:dyDescent="0.25">
      <c r="C21" s="6">
        <f t="shared" si="0"/>
        <v>0</v>
      </c>
      <c r="D21" s="6" t="str">
        <f>IF(C21&gt;=Lookups!$B$3,"Ready","Not ready")</f>
        <v>Not ready</v>
      </c>
      <c r="E21" s="6">
        <f t="shared" si="1"/>
        <v>0</v>
      </c>
      <c r="F21" s="6">
        <f t="shared" si="2"/>
        <v>0</v>
      </c>
      <c r="G21" s="6">
        <f t="shared" si="3"/>
        <v>0</v>
      </c>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row>
    <row r="22" spans="3:60" x14ac:dyDescent="0.25">
      <c r="C22" s="6">
        <f t="shared" si="0"/>
        <v>0</v>
      </c>
      <c r="D22" s="6" t="str">
        <f>IF(C22&gt;=Lookups!$B$3,"Ready","Not ready")</f>
        <v>Not ready</v>
      </c>
      <c r="E22" s="6">
        <f t="shared" si="1"/>
        <v>0</v>
      </c>
      <c r="F22" s="6">
        <f t="shared" si="2"/>
        <v>0</v>
      </c>
      <c r="G22" s="6">
        <f t="shared" si="3"/>
        <v>0</v>
      </c>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row>
    <row r="23" spans="3:60" x14ac:dyDescent="0.25">
      <c r="C23" s="6">
        <f t="shared" si="0"/>
        <v>0</v>
      </c>
      <c r="D23" s="6" t="str">
        <f>IF(C23&gt;=Lookups!$B$3,"Ready","Not ready")</f>
        <v>Not ready</v>
      </c>
      <c r="E23" s="6">
        <f t="shared" si="1"/>
        <v>0</v>
      </c>
      <c r="F23" s="6">
        <f t="shared" si="2"/>
        <v>0</v>
      </c>
      <c r="G23" s="6">
        <f t="shared" si="3"/>
        <v>0</v>
      </c>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row>
    <row r="24" spans="3:60" x14ac:dyDescent="0.25">
      <c r="C24" s="6">
        <f t="shared" si="0"/>
        <v>0</v>
      </c>
      <c r="D24" s="6" t="str">
        <f>IF(C24&gt;=Lookups!$B$3,"Ready","Not ready")</f>
        <v>Not ready</v>
      </c>
      <c r="E24" s="6">
        <f t="shared" si="1"/>
        <v>0</v>
      </c>
      <c r="F24" s="6">
        <f t="shared" si="2"/>
        <v>0</v>
      </c>
      <c r="G24" s="6">
        <f t="shared" si="3"/>
        <v>0</v>
      </c>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row>
    <row r="25" spans="3:60" x14ac:dyDescent="0.25">
      <c r="C25" s="6">
        <f t="shared" si="0"/>
        <v>0</v>
      </c>
      <c r="D25" s="6" t="str">
        <f>IF(C25&gt;=Lookups!$B$3,"Ready","Not ready")</f>
        <v>Not ready</v>
      </c>
      <c r="E25" s="6">
        <f t="shared" si="1"/>
        <v>0</v>
      </c>
      <c r="F25" s="6">
        <f t="shared" si="2"/>
        <v>0</v>
      </c>
      <c r="G25" s="6">
        <f t="shared" si="3"/>
        <v>0</v>
      </c>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row>
    <row r="26" spans="3:60" x14ac:dyDescent="0.25">
      <c r="C26" s="6">
        <f t="shared" si="0"/>
        <v>0</v>
      </c>
      <c r="D26" s="6" t="str">
        <f>IF(C26&gt;=Lookups!$B$3,"Ready","Not ready")</f>
        <v>Not ready</v>
      </c>
      <c r="E26" s="6">
        <f t="shared" si="1"/>
        <v>0</v>
      </c>
      <c r="F26" s="6">
        <f t="shared" si="2"/>
        <v>0</v>
      </c>
      <c r="G26" s="6">
        <f t="shared" si="3"/>
        <v>0</v>
      </c>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row>
    <row r="27" spans="3:60" x14ac:dyDescent="0.25">
      <c r="C27" s="6">
        <f t="shared" si="0"/>
        <v>0</v>
      </c>
      <c r="D27" s="6" t="str">
        <f>IF(C27&gt;=Lookups!$B$3,"Ready","Not ready")</f>
        <v>Not ready</v>
      </c>
      <c r="E27" s="6">
        <f t="shared" si="1"/>
        <v>0</v>
      </c>
      <c r="F27" s="6">
        <f t="shared" si="2"/>
        <v>0</v>
      </c>
      <c r="G27" s="6">
        <f t="shared" si="3"/>
        <v>0</v>
      </c>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row>
    <row r="28" spans="3:60" x14ac:dyDescent="0.25">
      <c r="C28" s="6">
        <f t="shared" si="0"/>
        <v>0</v>
      </c>
      <c r="D28" s="6" t="str">
        <f>IF(C28&gt;=Lookups!$B$3,"Ready","Not ready")</f>
        <v>Not ready</v>
      </c>
      <c r="E28" s="6">
        <f t="shared" si="1"/>
        <v>0</v>
      </c>
      <c r="F28" s="6">
        <f t="shared" si="2"/>
        <v>0</v>
      </c>
      <c r="G28" s="6">
        <f t="shared" si="3"/>
        <v>0</v>
      </c>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row>
    <row r="29" spans="3:60" x14ac:dyDescent="0.25">
      <c r="C29" s="6">
        <f t="shared" si="0"/>
        <v>0</v>
      </c>
      <c r="D29" s="6" t="str">
        <f>IF(C29&gt;=Lookups!$B$3,"Ready","Not ready")</f>
        <v>Not ready</v>
      </c>
      <c r="E29" s="6">
        <f t="shared" si="1"/>
        <v>0</v>
      </c>
      <c r="F29" s="6">
        <f t="shared" si="2"/>
        <v>0</v>
      </c>
      <c r="G29" s="6">
        <f t="shared" si="3"/>
        <v>0</v>
      </c>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row>
    <row r="30" spans="3:60" x14ac:dyDescent="0.25">
      <c r="C30" s="6">
        <f t="shared" si="0"/>
        <v>0</v>
      </c>
      <c r="D30" s="6" t="str">
        <f>IF(C30&gt;=Lookups!$B$3,"Ready","Not ready")</f>
        <v>Not ready</v>
      </c>
      <c r="E30" s="6">
        <f t="shared" si="1"/>
        <v>0</v>
      </c>
      <c r="F30" s="6">
        <f t="shared" si="2"/>
        <v>0</v>
      </c>
      <c r="G30" s="6">
        <f t="shared" si="3"/>
        <v>0</v>
      </c>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row>
    <row r="31" spans="3:60" x14ac:dyDescent="0.25">
      <c r="C31" s="6">
        <f t="shared" si="0"/>
        <v>0</v>
      </c>
      <c r="D31" s="6" t="str">
        <f>IF(C31&gt;=Lookups!$B$3,"Ready","Not ready")</f>
        <v>Not ready</v>
      </c>
      <c r="E31" s="6">
        <f t="shared" si="1"/>
        <v>0</v>
      </c>
      <c r="F31" s="6">
        <f t="shared" si="2"/>
        <v>0</v>
      </c>
      <c r="G31" s="6">
        <f t="shared" si="3"/>
        <v>0</v>
      </c>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row>
    <row r="32" spans="3:60" x14ac:dyDescent="0.25">
      <c r="C32" s="6">
        <f t="shared" si="0"/>
        <v>0</v>
      </c>
      <c r="D32" s="6" t="str">
        <f>IF(C32&gt;=Lookups!$B$3,"Ready","Not ready")</f>
        <v>Not ready</v>
      </c>
      <c r="E32" s="6">
        <f t="shared" si="1"/>
        <v>0</v>
      </c>
      <c r="F32" s="6">
        <f t="shared" si="2"/>
        <v>0</v>
      </c>
      <c r="G32" s="6">
        <f t="shared" si="3"/>
        <v>0</v>
      </c>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row>
    <row r="33" spans="1:60" x14ac:dyDescent="0.25">
      <c r="C33" s="6">
        <f t="shared" si="0"/>
        <v>0</v>
      </c>
      <c r="D33" s="6" t="str">
        <f>IF(C33&gt;=Lookups!$B$3,"Ready","Not ready")</f>
        <v>Not ready</v>
      </c>
      <c r="E33" s="6">
        <f t="shared" si="1"/>
        <v>0</v>
      </c>
      <c r="F33" s="6">
        <f t="shared" si="2"/>
        <v>0</v>
      </c>
      <c r="G33" s="6">
        <f t="shared" si="3"/>
        <v>0</v>
      </c>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row>
    <row r="34" spans="1:60" x14ac:dyDescent="0.25">
      <c r="C34" s="6">
        <f t="shared" si="0"/>
        <v>0</v>
      </c>
      <c r="D34" s="6" t="str">
        <f>IF(C34&gt;=Lookups!$B$3,"Ready","Not ready")</f>
        <v>Not ready</v>
      </c>
      <c r="E34" s="6">
        <f t="shared" si="1"/>
        <v>0</v>
      </c>
      <c r="F34" s="6">
        <f t="shared" si="2"/>
        <v>0</v>
      </c>
      <c r="G34" s="6">
        <f t="shared" si="3"/>
        <v>0</v>
      </c>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row>
    <row r="35" spans="1:60" x14ac:dyDescent="0.25">
      <c r="C35" s="6">
        <f t="shared" si="0"/>
        <v>0</v>
      </c>
      <c r="D35" s="6" t="str">
        <f>IF(C35&gt;=Lookups!$B$3,"Ready","Not ready")</f>
        <v>Not ready</v>
      </c>
      <c r="E35" s="6">
        <f t="shared" si="1"/>
        <v>0</v>
      </c>
      <c r="F35" s="6">
        <f t="shared" si="2"/>
        <v>0</v>
      </c>
      <c r="G35" s="6">
        <f t="shared" si="3"/>
        <v>0</v>
      </c>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row>
    <row r="36" spans="1:60" x14ac:dyDescent="0.25">
      <c r="C36" s="6">
        <f t="shared" si="0"/>
        <v>0</v>
      </c>
      <c r="D36" s="6" t="str">
        <f>IF(C36&gt;=Lookups!$B$3,"Ready","Not ready")</f>
        <v>Not ready</v>
      </c>
      <c r="E36" s="6">
        <f t="shared" si="1"/>
        <v>0</v>
      </c>
      <c r="F36" s="6">
        <f t="shared" si="2"/>
        <v>0</v>
      </c>
      <c r="G36" s="6">
        <f t="shared" si="3"/>
        <v>0</v>
      </c>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row>
    <row r="37" spans="1:60" x14ac:dyDescent="0.25">
      <c r="C37" s="6">
        <f t="shared" si="0"/>
        <v>0</v>
      </c>
      <c r="D37" s="6" t="str">
        <f>IF(C37&gt;=Lookups!$B$3,"Ready","Not ready")</f>
        <v>Not ready</v>
      </c>
      <c r="E37" s="6">
        <f t="shared" si="1"/>
        <v>0</v>
      </c>
      <c r="F37" s="6">
        <f t="shared" si="2"/>
        <v>0</v>
      </c>
      <c r="G37" s="6">
        <f t="shared" si="3"/>
        <v>0</v>
      </c>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row>
    <row r="38" spans="1:60" x14ac:dyDescent="0.25">
      <c r="A38" s="9" t="s">
        <v>53</v>
      </c>
      <c r="B38" s="9"/>
      <c r="C38" s="9" t="e">
        <f>AVERAGEIF(C5:C37,"&gt;0")</f>
        <v>#DIV/0!</v>
      </c>
      <c r="D38" s="9"/>
      <c r="E38" s="9" t="e">
        <f>SUM(E5:E37)/$C$39</f>
        <v>#DIV/0!</v>
      </c>
      <c r="F38" s="9" t="e">
        <f>SUM(F5:F37)/$C$39</f>
        <v>#DIV/0!</v>
      </c>
      <c r="G38" s="9" t="e">
        <f>SUM(G5:G37)/$C$39</f>
        <v>#DIV/0!</v>
      </c>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row>
    <row r="39" spans="1:60" x14ac:dyDescent="0.25">
      <c r="A39" s="9" t="s">
        <v>55</v>
      </c>
      <c r="B39" s="9"/>
      <c r="C39" s="9">
        <f>COUNTIF(C5:C37,"&gt;0")</f>
        <v>0</v>
      </c>
      <c r="D39" s="9"/>
      <c r="E39" s="9"/>
      <c r="F39" s="9"/>
      <c r="G39" s="9"/>
    </row>
  </sheetData>
  <mergeCells count="3">
    <mergeCell ref="A1:F1"/>
    <mergeCell ref="A2:F2"/>
    <mergeCell ref="A3:F3"/>
  </mergeCells>
  <conditionalFormatting sqref="D38:G38">
    <cfRule type="containsErrors" dxfId="27" priority="4">
      <formula>ISERROR(D38)</formula>
    </cfRule>
  </conditionalFormatting>
  <conditionalFormatting sqref="D5:D37">
    <cfRule type="containsText" dxfId="26" priority="2" stopIfTrue="1" operator="containsText" text="Not ready">
      <formula>NOT(ISERROR(SEARCH("Not ready",D5)))</formula>
    </cfRule>
    <cfRule type="containsText" dxfId="25" priority="3" operator="containsText" text="Ready">
      <formula>NOT(ISERROR(SEARCH("Ready",D5)))</formula>
    </cfRule>
  </conditionalFormatting>
  <conditionalFormatting sqref="C38:C39">
    <cfRule type="containsErrors" dxfId="24" priority="1">
      <formula>ISERROR(C38)</formula>
    </cfRule>
  </conditionalFormatting>
  <dataValidations count="4">
    <dataValidation type="whole" allowBlank="1" showInputMessage="1" showErrorMessage="1" sqref="AI5:AI38 AO5:AO38 AQ5:AQ38 AP5:AP231 AW5:AX38 BC5:BC38 S5:S38 Y5:Y38">
      <formula1>0</formula1>
      <formula2>2</formula2>
    </dataValidation>
    <dataValidation type="whole" allowBlank="1" showInputMessage="1" showErrorMessage="1" sqref="AJ5:AN38 AR5:AS38 AU5:AV38 AY5:AZ38 BB5:BB38 BD5:BF38 BH5:BH38 H5:R38 T5:X38 Z5:AH38">
      <formula1>0</formula1>
      <formula2>1</formula2>
    </dataValidation>
    <dataValidation type="whole" allowBlank="1" showInputMessage="1" showErrorMessage="1" sqref="BA5:BA38 BG5:BG38">
      <formula1>0</formula1>
      <formula2>4</formula2>
    </dataValidation>
    <dataValidation type="whole" allowBlank="1" showInputMessage="1" showErrorMessage="1" sqref="AT5:AT38">
      <formula1>0</formula1>
      <formula2>3</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9"/>
  <sheetViews>
    <sheetView topLeftCell="AF1" workbookViewId="0">
      <selection activeCell="BH3" sqref="BH3"/>
    </sheetView>
  </sheetViews>
  <sheetFormatPr defaultRowHeight="15" x14ac:dyDescent="0.25"/>
  <cols>
    <col min="1" max="3" width="9.140625" style="6"/>
    <col min="4" max="4" width="15.5703125" style="6" customWidth="1"/>
    <col min="5" max="7" width="13.5703125" style="6" customWidth="1"/>
    <col min="8" max="16384" width="9.140625" style="6"/>
  </cols>
  <sheetData>
    <row r="1" spans="1:60" x14ac:dyDescent="0.25">
      <c r="A1" s="31" t="s">
        <v>36</v>
      </c>
      <c r="B1" s="29"/>
      <c r="C1" s="29"/>
      <c r="D1" s="29"/>
      <c r="E1" s="29"/>
      <c r="F1" s="30"/>
      <c r="G1" s="5" t="s">
        <v>0</v>
      </c>
      <c r="H1" s="20" t="s">
        <v>1</v>
      </c>
      <c r="I1" s="20" t="s">
        <v>62</v>
      </c>
      <c r="J1" s="20" t="s">
        <v>2</v>
      </c>
      <c r="K1" s="20" t="s">
        <v>63</v>
      </c>
      <c r="L1" s="20" t="s">
        <v>64</v>
      </c>
      <c r="M1" s="20" t="s">
        <v>65</v>
      </c>
      <c r="N1" s="20" t="s">
        <v>3</v>
      </c>
      <c r="O1" s="20" t="s">
        <v>4</v>
      </c>
      <c r="P1" s="20" t="s">
        <v>5</v>
      </c>
      <c r="Q1" s="20" t="s">
        <v>66</v>
      </c>
      <c r="R1" s="20" t="s">
        <v>67</v>
      </c>
      <c r="S1" s="20" t="s">
        <v>68</v>
      </c>
      <c r="T1" s="20" t="s">
        <v>6</v>
      </c>
      <c r="U1" s="20" t="s">
        <v>7</v>
      </c>
      <c r="V1" s="20" t="s">
        <v>8</v>
      </c>
      <c r="W1" s="20" t="s">
        <v>69</v>
      </c>
      <c r="X1" s="20" t="s">
        <v>9</v>
      </c>
      <c r="Y1" s="20" t="s">
        <v>10</v>
      </c>
      <c r="Z1" s="20" t="s">
        <v>70</v>
      </c>
      <c r="AA1" s="20" t="s">
        <v>71</v>
      </c>
      <c r="AB1" s="20" t="s">
        <v>11</v>
      </c>
      <c r="AC1" s="20" t="s">
        <v>12</v>
      </c>
      <c r="AD1" s="20" t="s">
        <v>13</v>
      </c>
      <c r="AE1" s="20" t="s">
        <v>72</v>
      </c>
      <c r="AF1" s="20" t="s">
        <v>73</v>
      </c>
      <c r="AG1" s="20" t="s">
        <v>74</v>
      </c>
      <c r="AH1" s="20" t="s">
        <v>75</v>
      </c>
      <c r="AI1" s="20" t="s">
        <v>76</v>
      </c>
      <c r="AJ1" s="20" t="s">
        <v>77</v>
      </c>
      <c r="AK1" s="20" t="s">
        <v>78</v>
      </c>
      <c r="AL1" s="20" t="s">
        <v>79</v>
      </c>
      <c r="AM1" s="20" t="s">
        <v>80</v>
      </c>
      <c r="AN1" s="20" t="s">
        <v>14</v>
      </c>
      <c r="AO1" s="20" t="s">
        <v>81</v>
      </c>
      <c r="AP1" s="20" t="s">
        <v>129</v>
      </c>
      <c r="AQ1" s="20" t="s">
        <v>130</v>
      </c>
      <c r="AR1" s="20" t="s">
        <v>131</v>
      </c>
      <c r="AS1" s="20" t="s">
        <v>132</v>
      </c>
      <c r="AT1" s="20" t="s">
        <v>133</v>
      </c>
      <c r="AU1" s="20" t="s">
        <v>15</v>
      </c>
      <c r="AV1" s="20" t="s">
        <v>134</v>
      </c>
      <c r="AW1" s="20" t="s">
        <v>135</v>
      </c>
      <c r="AX1" s="20" t="s">
        <v>136</v>
      </c>
      <c r="AY1" s="20" t="s">
        <v>137</v>
      </c>
      <c r="AZ1" s="20" t="s">
        <v>138</v>
      </c>
      <c r="BA1" s="20" t="s">
        <v>139</v>
      </c>
      <c r="BB1" s="20" t="s">
        <v>140</v>
      </c>
      <c r="BC1" s="20" t="s">
        <v>141</v>
      </c>
      <c r="BD1" s="20" t="s">
        <v>142</v>
      </c>
      <c r="BE1" s="20" t="s">
        <v>143</v>
      </c>
      <c r="BF1" s="20" t="s">
        <v>144</v>
      </c>
      <c r="BG1" s="20" t="s">
        <v>145</v>
      </c>
      <c r="BH1" s="20" t="s">
        <v>146</v>
      </c>
    </row>
    <row r="2" spans="1:60" x14ac:dyDescent="0.25">
      <c r="A2" s="31" t="s">
        <v>37</v>
      </c>
      <c r="B2" s="29"/>
      <c r="C2" s="29"/>
      <c r="D2" s="29"/>
      <c r="E2" s="29"/>
      <c r="F2" s="30"/>
      <c r="G2" s="7" t="s">
        <v>16</v>
      </c>
      <c r="H2" s="20">
        <v>1</v>
      </c>
      <c r="I2" s="20">
        <v>1</v>
      </c>
      <c r="J2" s="20">
        <v>1</v>
      </c>
      <c r="K2" s="20">
        <v>1</v>
      </c>
      <c r="L2" s="20">
        <v>1</v>
      </c>
      <c r="M2" s="20">
        <v>1</v>
      </c>
      <c r="N2" s="20">
        <v>1</v>
      </c>
      <c r="O2" s="20">
        <v>1</v>
      </c>
      <c r="P2" s="20">
        <v>1</v>
      </c>
      <c r="Q2" s="20">
        <v>1</v>
      </c>
      <c r="R2" s="20">
        <v>1</v>
      </c>
      <c r="S2" s="20">
        <v>2</v>
      </c>
      <c r="T2" s="20">
        <v>1</v>
      </c>
      <c r="U2" s="20">
        <v>1</v>
      </c>
      <c r="V2" s="20">
        <v>1</v>
      </c>
      <c r="W2" s="20">
        <v>1</v>
      </c>
      <c r="X2" s="20">
        <v>1</v>
      </c>
      <c r="Y2" s="20">
        <v>2</v>
      </c>
      <c r="Z2" s="20">
        <v>1</v>
      </c>
      <c r="AA2" s="20">
        <v>1</v>
      </c>
      <c r="AB2" s="20">
        <v>1</v>
      </c>
      <c r="AC2" s="20">
        <v>1</v>
      </c>
      <c r="AD2" s="20">
        <v>1</v>
      </c>
      <c r="AE2" s="20">
        <v>1</v>
      </c>
      <c r="AF2" s="20">
        <v>1</v>
      </c>
      <c r="AG2" s="20">
        <v>1</v>
      </c>
      <c r="AH2" s="20">
        <v>1</v>
      </c>
      <c r="AI2" s="20">
        <v>2</v>
      </c>
      <c r="AJ2" s="20">
        <v>1</v>
      </c>
      <c r="AK2" s="20">
        <v>1</v>
      </c>
      <c r="AL2" s="20">
        <v>1</v>
      </c>
      <c r="AM2" s="20">
        <v>1</v>
      </c>
      <c r="AN2" s="20">
        <v>1</v>
      </c>
      <c r="AO2" s="20">
        <v>2</v>
      </c>
      <c r="AP2" s="20">
        <v>2</v>
      </c>
      <c r="AQ2" s="20">
        <v>2</v>
      </c>
      <c r="AR2" s="20">
        <v>1</v>
      </c>
      <c r="AS2" s="20">
        <v>1</v>
      </c>
      <c r="AT2" s="20">
        <v>3</v>
      </c>
      <c r="AU2" s="20">
        <v>1</v>
      </c>
      <c r="AV2" s="20">
        <v>1</v>
      </c>
      <c r="AW2" s="20">
        <v>2</v>
      </c>
      <c r="AX2" s="20">
        <v>2</v>
      </c>
      <c r="AY2" s="20">
        <v>1</v>
      </c>
      <c r="AZ2" s="20">
        <v>1</v>
      </c>
      <c r="BA2" s="20">
        <v>4</v>
      </c>
      <c r="BB2" s="20">
        <v>1</v>
      </c>
      <c r="BC2" s="20">
        <v>2</v>
      </c>
      <c r="BD2" s="20">
        <v>1</v>
      </c>
      <c r="BE2" s="20">
        <v>1</v>
      </c>
      <c r="BF2" s="20">
        <v>1</v>
      </c>
      <c r="BG2" s="20">
        <v>4</v>
      </c>
      <c r="BH2" s="20">
        <v>1</v>
      </c>
    </row>
    <row r="3" spans="1:60" ht="96" customHeight="1" x14ac:dyDescent="0.25">
      <c r="A3" s="25"/>
      <c r="B3" s="26"/>
      <c r="C3" s="26"/>
      <c r="D3" s="26"/>
      <c r="E3" s="26"/>
      <c r="F3" s="27"/>
      <c r="G3" s="4" t="s">
        <v>17</v>
      </c>
      <c r="H3" s="21" t="s">
        <v>22</v>
      </c>
      <c r="I3" s="21" t="s">
        <v>19</v>
      </c>
      <c r="J3" s="21" t="s">
        <v>18</v>
      </c>
      <c r="K3" s="21" t="s">
        <v>82</v>
      </c>
      <c r="L3" s="21" t="s">
        <v>83</v>
      </c>
      <c r="M3" s="21" t="s">
        <v>21</v>
      </c>
      <c r="N3" s="21" t="s">
        <v>21</v>
      </c>
      <c r="O3" s="21" t="s">
        <v>18</v>
      </c>
      <c r="P3" s="21" t="s">
        <v>84</v>
      </c>
      <c r="Q3" s="21" t="s">
        <v>85</v>
      </c>
      <c r="R3" s="21" t="s">
        <v>24</v>
      </c>
      <c r="S3" s="21" t="s">
        <v>86</v>
      </c>
      <c r="T3" s="21" t="s">
        <v>26</v>
      </c>
      <c r="U3" s="21" t="s">
        <v>87</v>
      </c>
      <c r="V3" s="21" t="s">
        <v>88</v>
      </c>
      <c r="W3" s="21" t="s">
        <v>88</v>
      </c>
      <c r="X3" s="21" t="s">
        <v>89</v>
      </c>
      <c r="Y3" s="21" t="s">
        <v>18</v>
      </c>
      <c r="Z3" s="21" t="s">
        <v>23</v>
      </c>
      <c r="AA3" s="21" t="s">
        <v>20</v>
      </c>
      <c r="AB3" s="21" t="s">
        <v>90</v>
      </c>
      <c r="AC3" s="21" t="s">
        <v>90</v>
      </c>
      <c r="AD3" s="21" t="s">
        <v>25</v>
      </c>
      <c r="AE3" s="21" t="s">
        <v>91</v>
      </c>
      <c r="AF3" s="21" t="s">
        <v>91</v>
      </c>
      <c r="AG3" s="21" t="s">
        <v>20</v>
      </c>
      <c r="AH3" s="21" t="s">
        <v>20</v>
      </c>
      <c r="AI3" s="21" t="s">
        <v>24</v>
      </c>
      <c r="AJ3" s="21" t="s">
        <v>27</v>
      </c>
      <c r="AK3" s="21" t="s">
        <v>18</v>
      </c>
      <c r="AL3" s="21" t="s">
        <v>20</v>
      </c>
      <c r="AM3" s="21" t="s">
        <v>92</v>
      </c>
      <c r="AN3" s="21" t="s">
        <v>93</v>
      </c>
      <c r="AO3" s="21" t="s">
        <v>25</v>
      </c>
      <c r="AP3" s="21" t="s">
        <v>96</v>
      </c>
      <c r="AQ3" s="21" t="s">
        <v>96</v>
      </c>
      <c r="AR3" s="21" t="s">
        <v>97</v>
      </c>
      <c r="AS3" s="21" t="s">
        <v>20</v>
      </c>
      <c r="AT3" s="21" t="s">
        <v>98</v>
      </c>
      <c r="AU3" s="21" t="s">
        <v>95</v>
      </c>
      <c r="AV3" s="21" t="s">
        <v>99</v>
      </c>
      <c r="AW3" s="21" t="s">
        <v>100</v>
      </c>
      <c r="AX3" s="21" t="s">
        <v>101</v>
      </c>
      <c r="AY3" s="21" t="s">
        <v>100</v>
      </c>
      <c r="AZ3" s="21" t="s">
        <v>102</v>
      </c>
      <c r="BA3" s="21" t="s">
        <v>94</v>
      </c>
      <c r="BB3" s="21" t="s">
        <v>25</v>
      </c>
      <c r="BC3" s="21" t="s">
        <v>103</v>
      </c>
      <c r="BD3" s="21" t="s">
        <v>103</v>
      </c>
      <c r="BE3" s="21" t="s">
        <v>20</v>
      </c>
      <c r="BF3" s="21" t="s">
        <v>104</v>
      </c>
      <c r="BG3" s="21" t="s">
        <v>105</v>
      </c>
      <c r="BH3" s="21" t="s">
        <v>21</v>
      </c>
    </row>
    <row r="4" spans="1:60" ht="45.75" customHeight="1" x14ac:dyDescent="0.25">
      <c r="A4" s="8" t="s">
        <v>28</v>
      </c>
      <c r="B4" s="8" t="s">
        <v>29</v>
      </c>
      <c r="C4" s="8" t="s">
        <v>32</v>
      </c>
      <c r="D4" s="8" t="s">
        <v>33</v>
      </c>
      <c r="E4" s="8" t="s">
        <v>30</v>
      </c>
      <c r="F4" s="8" t="s">
        <v>31</v>
      </c>
      <c r="G4" s="11" t="s">
        <v>56</v>
      </c>
      <c r="H4" s="22"/>
      <c r="I4" s="22"/>
      <c r="J4" s="22"/>
      <c r="K4" s="22"/>
      <c r="L4" s="22"/>
      <c r="M4" s="22"/>
      <c r="N4" s="22" t="s">
        <v>106</v>
      </c>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row>
    <row r="5" spans="1:60" x14ac:dyDescent="0.25">
      <c r="C5" s="6">
        <f>SUM(H5:BH5)</f>
        <v>0</v>
      </c>
      <c r="D5" s="6" t="str">
        <f>IF(C5&gt;=Lookups!$B$3,"Ready","Not ready")</f>
        <v>Not ready</v>
      </c>
      <c r="E5" s="6">
        <f>SUM(K5,L5,X5)</f>
        <v>0</v>
      </c>
      <c r="F5" s="6">
        <f>SUM(H5,I5,J5,K5,L5,M5,N5,O5,P5,Q5,Y5,Z5,AK5,AT5,BH5)</f>
        <v>0</v>
      </c>
      <c r="G5" s="6">
        <f>SUM(P5,Q5,T5,AA5,AD5,AG5,AH5,AL5,AM5,AN5,AO5,AS5,AU5,AV5,BA5,BB5,BE5,BF5,BG5)</f>
        <v>0</v>
      </c>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row>
    <row r="6" spans="1:60" x14ac:dyDescent="0.25">
      <c r="C6" s="6">
        <f t="shared" ref="C6:C37" si="0">SUM(H6:BH6)</f>
        <v>0</v>
      </c>
      <c r="D6" s="6" t="str">
        <f>IF(C6&gt;=Lookups!$B$3,"Ready","Not ready")</f>
        <v>Not ready</v>
      </c>
      <c r="E6" s="6">
        <f t="shared" ref="E6:E37" si="1">SUM(K6,L6,X6)</f>
        <v>0</v>
      </c>
      <c r="F6" s="6">
        <f t="shared" ref="F6:F37" si="2">SUM(H6,I6,J6,K6,L6,M6,N6,O6,P6,Q6,Y6,Z6,AK6,AT6,BH6)</f>
        <v>0</v>
      </c>
      <c r="G6" s="6">
        <f t="shared" ref="G6:G37" si="3">SUM(P6,Q6,T6,AA6,AD6,AG6,AH6,AL6,AM6,AN6,AO6,AS6,AU6,AV6,BA6,BB6,BE6,BF6,BG6)</f>
        <v>0</v>
      </c>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row>
    <row r="7" spans="1:60" x14ac:dyDescent="0.25">
      <c r="C7" s="6">
        <f t="shared" si="0"/>
        <v>0</v>
      </c>
      <c r="D7" s="6" t="str">
        <f>IF(C7&gt;=Lookups!$B$3,"Ready","Not ready")</f>
        <v>Not ready</v>
      </c>
      <c r="E7" s="6">
        <f t="shared" si="1"/>
        <v>0</v>
      </c>
      <c r="F7" s="6">
        <f t="shared" si="2"/>
        <v>0</v>
      </c>
      <c r="G7" s="6">
        <f t="shared" si="3"/>
        <v>0</v>
      </c>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row>
    <row r="8" spans="1:60" x14ac:dyDescent="0.25">
      <c r="C8" s="6">
        <f t="shared" si="0"/>
        <v>0</v>
      </c>
      <c r="D8" s="6" t="str">
        <f>IF(C8&gt;=Lookups!$B$3,"Ready","Not ready")</f>
        <v>Not ready</v>
      </c>
      <c r="E8" s="6">
        <f t="shared" si="1"/>
        <v>0</v>
      </c>
      <c r="F8" s="6">
        <f t="shared" si="2"/>
        <v>0</v>
      </c>
      <c r="G8" s="6">
        <f t="shared" si="3"/>
        <v>0</v>
      </c>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row>
    <row r="9" spans="1:60" x14ac:dyDescent="0.25">
      <c r="C9" s="6">
        <f t="shared" si="0"/>
        <v>0</v>
      </c>
      <c r="D9" s="6" t="str">
        <f>IF(C9&gt;=Lookups!$B$3,"Ready","Not ready")</f>
        <v>Not ready</v>
      </c>
      <c r="E9" s="6">
        <f t="shared" si="1"/>
        <v>0</v>
      </c>
      <c r="F9" s="6">
        <f t="shared" si="2"/>
        <v>0</v>
      </c>
      <c r="G9" s="6">
        <f t="shared" si="3"/>
        <v>0</v>
      </c>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row>
    <row r="10" spans="1:60" x14ac:dyDescent="0.25">
      <c r="C10" s="6">
        <f t="shared" si="0"/>
        <v>0</v>
      </c>
      <c r="D10" s="6" t="str">
        <f>IF(C10&gt;=Lookups!$B$3,"Ready","Not ready")</f>
        <v>Not ready</v>
      </c>
      <c r="E10" s="6">
        <f t="shared" si="1"/>
        <v>0</v>
      </c>
      <c r="F10" s="6">
        <f t="shared" si="2"/>
        <v>0</v>
      </c>
      <c r="G10" s="6">
        <f t="shared" si="3"/>
        <v>0</v>
      </c>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row>
    <row r="11" spans="1:60" x14ac:dyDescent="0.25">
      <c r="C11" s="6">
        <f t="shared" si="0"/>
        <v>0</v>
      </c>
      <c r="D11" s="6" t="str">
        <f>IF(C11&gt;=Lookups!$B$3,"Ready","Not ready")</f>
        <v>Not ready</v>
      </c>
      <c r="E11" s="6">
        <f t="shared" si="1"/>
        <v>0</v>
      </c>
      <c r="F11" s="6">
        <f t="shared" si="2"/>
        <v>0</v>
      </c>
      <c r="G11" s="6">
        <f t="shared" si="3"/>
        <v>0</v>
      </c>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row>
    <row r="12" spans="1:60" x14ac:dyDescent="0.25">
      <c r="C12" s="6">
        <f t="shared" si="0"/>
        <v>0</v>
      </c>
      <c r="D12" s="6" t="str">
        <f>IF(C12&gt;=Lookups!$B$3,"Ready","Not ready")</f>
        <v>Not ready</v>
      </c>
      <c r="E12" s="6">
        <f t="shared" si="1"/>
        <v>0</v>
      </c>
      <c r="F12" s="6">
        <f t="shared" si="2"/>
        <v>0</v>
      </c>
      <c r="G12" s="6">
        <f t="shared" si="3"/>
        <v>0</v>
      </c>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row>
    <row r="13" spans="1:60" x14ac:dyDescent="0.25">
      <c r="C13" s="6">
        <f t="shared" si="0"/>
        <v>0</v>
      </c>
      <c r="D13" s="6" t="str">
        <f>IF(C13&gt;=Lookups!$B$3,"Ready","Not ready")</f>
        <v>Not ready</v>
      </c>
      <c r="E13" s="6">
        <f t="shared" si="1"/>
        <v>0</v>
      </c>
      <c r="F13" s="6">
        <f t="shared" si="2"/>
        <v>0</v>
      </c>
      <c r="G13" s="6">
        <f t="shared" si="3"/>
        <v>0</v>
      </c>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row>
    <row r="14" spans="1:60" x14ac:dyDescent="0.25">
      <c r="C14" s="6">
        <f t="shared" si="0"/>
        <v>0</v>
      </c>
      <c r="D14" s="6" t="str">
        <f>IF(C14&gt;=Lookups!$B$3,"Ready","Not ready")</f>
        <v>Not ready</v>
      </c>
      <c r="E14" s="6">
        <f t="shared" si="1"/>
        <v>0</v>
      </c>
      <c r="F14" s="6">
        <f t="shared" si="2"/>
        <v>0</v>
      </c>
      <c r="G14" s="6">
        <f t="shared" si="3"/>
        <v>0</v>
      </c>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row>
    <row r="15" spans="1:60" x14ac:dyDescent="0.25">
      <c r="C15" s="6">
        <f t="shared" si="0"/>
        <v>0</v>
      </c>
      <c r="D15" s="6" t="str">
        <f>IF(C15&gt;=Lookups!$B$3,"Ready","Not ready")</f>
        <v>Not ready</v>
      </c>
      <c r="E15" s="6">
        <f t="shared" si="1"/>
        <v>0</v>
      </c>
      <c r="F15" s="6">
        <f t="shared" si="2"/>
        <v>0</v>
      </c>
      <c r="G15" s="6">
        <f t="shared" si="3"/>
        <v>0</v>
      </c>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row>
    <row r="16" spans="1:60" x14ac:dyDescent="0.25">
      <c r="C16" s="6">
        <f t="shared" si="0"/>
        <v>0</v>
      </c>
      <c r="D16" s="6" t="str">
        <f>IF(C16&gt;=Lookups!$B$3,"Ready","Not ready")</f>
        <v>Not ready</v>
      </c>
      <c r="E16" s="6">
        <f t="shared" si="1"/>
        <v>0</v>
      </c>
      <c r="F16" s="6">
        <f t="shared" si="2"/>
        <v>0</v>
      </c>
      <c r="G16" s="6">
        <f t="shared" si="3"/>
        <v>0</v>
      </c>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row>
    <row r="17" spans="3:60" x14ac:dyDescent="0.25">
      <c r="C17" s="6">
        <f t="shared" si="0"/>
        <v>0</v>
      </c>
      <c r="D17" s="6" t="str">
        <f>IF(C17&gt;=Lookups!$B$3,"Ready","Not ready")</f>
        <v>Not ready</v>
      </c>
      <c r="E17" s="6">
        <f t="shared" si="1"/>
        <v>0</v>
      </c>
      <c r="F17" s="6">
        <f t="shared" si="2"/>
        <v>0</v>
      </c>
      <c r="G17" s="6">
        <f t="shared" si="3"/>
        <v>0</v>
      </c>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row>
    <row r="18" spans="3:60" x14ac:dyDescent="0.25">
      <c r="C18" s="6">
        <f t="shared" si="0"/>
        <v>0</v>
      </c>
      <c r="D18" s="6" t="str">
        <f>IF(C18&gt;=Lookups!$B$3,"Ready","Not ready")</f>
        <v>Not ready</v>
      </c>
      <c r="E18" s="6">
        <f t="shared" si="1"/>
        <v>0</v>
      </c>
      <c r="F18" s="6">
        <f t="shared" si="2"/>
        <v>0</v>
      </c>
      <c r="G18" s="6">
        <f t="shared" si="3"/>
        <v>0</v>
      </c>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row>
    <row r="19" spans="3:60" x14ac:dyDescent="0.25">
      <c r="C19" s="6">
        <f t="shared" si="0"/>
        <v>0</v>
      </c>
      <c r="D19" s="6" t="str">
        <f>IF(C19&gt;=Lookups!$B$3,"Ready","Not ready")</f>
        <v>Not ready</v>
      </c>
      <c r="E19" s="6">
        <f t="shared" si="1"/>
        <v>0</v>
      </c>
      <c r="F19" s="6">
        <f t="shared" si="2"/>
        <v>0</v>
      </c>
      <c r="G19" s="6">
        <f t="shared" si="3"/>
        <v>0</v>
      </c>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row>
    <row r="20" spans="3:60" x14ac:dyDescent="0.25">
      <c r="C20" s="6">
        <f t="shared" si="0"/>
        <v>0</v>
      </c>
      <c r="D20" s="6" t="str">
        <f>IF(C20&gt;=Lookups!$B$3,"Ready","Not ready")</f>
        <v>Not ready</v>
      </c>
      <c r="E20" s="6">
        <f t="shared" si="1"/>
        <v>0</v>
      </c>
      <c r="F20" s="6">
        <f t="shared" si="2"/>
        <v>0</v>
      </c>
      <c r="G20" s="6">
        <f t="shared" si="3"/>
        <v>0</v>
      </c>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row>
    <row r="21" spans="3:60" x14ac:dyDescent="0.25">
      <c r="C21" s="6">
        <f t="shared" si="0"/>
        <v>0</v>
      </c>
      <c r="D21" s="6" t="str">
        <f>IF(C21&gt;=Lookups!$B$3,"Ready","Not ready")</f>
        <v>Not ready</v>
      </c>
      <c r="E21" s="6">
        <f t="shared" si="1"/>
        <v>0</v>
      </c>
      <c r="F21" s="6">
        <f t="shared" si="2"/>
        <v>0</v>
      </c>
      <c r="G21" s="6">
        <f t="shared" si="3"/>
        <v>0</v>
      </c>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row>
    <row r="22" spans="3:60" x14ac:dyDescent="0.25">
      <c r="C22" s="6">
        <f t="shared" si="0"/>
        <v>0</v>
      </c>
      <c r="D22" s="6" t="str">
        <f>IF(C22&gt;=Lookups!$B$3,"Ready","Not ready")</f>
        <v>Not ready</v>
      </c>
      <c r="E22" s="6">
        <f t="shared" si="1"/>
        <v>0</v>
      </c>
      <c r="F22" s="6">
        <f t="shared" si="2"/>
        <v>0</v>
      </c>
      <c r="G22" s="6">
        <f t="shared" si="3"/>
        <v>0</v>
      </c>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row>
    <row r="23" spans="3:60" x14ac:dyDescent="0.25">
      <c r="C23" s="6">
        <f t="shared" si="0"/>
        <v>0</v>
      </c>
      <c r="D23" s="6" t="str">
        <f>IF(C23&gt;=Lookups!$B$3,"Ready","Not ready")</f>
        <v>Not ready</v>
      </c>
      <c r="E23" s="6">
        <f t="shared" si="1"/>
        <v>0</v>
      </c>
      <c r="F23" s="6">
        <f t="shared" si="2"/>
        <v>0</v>
      </c>
      <c r="G23" s="6">
        <f t="shared" si="3"/>
        <v>0</v>
      </c>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row>
    <row r="24" spans="3:60" x14ac:dyDescent="0.25">
      <c r="C24" s="6">
        <f t="shared" si="0"/>
        <v>0</v>
      </c>
      <c r="D24" s="6" t="str">
        <f>IF(C24&gt;=Lookups!$B$3,"Ready","Not ready")</f>
        <v>Not ready</v>
      </c>
      <c r="E24" s="6">
        <f t="shared" si="1"/>
        <v>0</v>
      </c>
      <c r="F24" s="6">
        <f t="shared" si="2"/>
        <v>0</v>
      </c>
      <c r="G24" s="6">
        <f t="shared" si="3"/>
        <v>0</v>
      </c>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row>
    <row r="25" spans="3:60" x14ac:dyDescent="0.25">
      <c r="C25" s="6">
        <f t="shared" si="0"/>
        <v>0</v>
      </c>
      <c r="D25" s="6" t="str">
        <f>IF(C25&gt;=Lookups!$B$3,"Ready","Not ready")</f>
        <v>Not ready</v>
      </c>
      <c r="E25" s="6">
        <f t="shared" si="1"/>
        <v>0</v>
      </c>
      <c r="F25" s="6">
        <f t="shared" si="2"/>
        <v>0</v>
      </c>
      <c r="G25" s="6">
        <f t="shared" si="3"/>
        <v>0</v>
      </c>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row>
    <row r="26" spans="3:60" x14ac:dyDescent="0.25">
      <c r="C26" s="6">
        <f t="shared" si="0"/>
        <v>0</v>
      </c>
      <c r="D26" s="6" t="str">
        <f>IF(C26&gt;=Lookups!$B$3,"Ready","Not ready")</f>
        <v>Not ready</v>
      </c>
      <c r="E26" s="6">
        <f t="shared" si="1"/>
        <v>0</v>
      </c>
      <c r="F26" s="6">
        <f t="shared" si="2"/>
        <v>0</v>
      </c>
      <c r="G26" s="6">
        <f t="shared" si="3"/>
        <v>0</v>
      </c>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row>
    <row r="27" spans="3:60" x14ac:dyDescent="0.25">
      <c r="C27" s="6">
        <f t="shared" si="0"/>
        <v>0</v>
      </c>
      <c r="D27" s="6" t="str">
        <f>IF(C27&gt;=Lookups!$B$3,"Ready","Not ready")</f>
        <v>Not ready</v>
      </c>
      <c r="E27" s="6">
        <f t="shared" si="1"/>
        <v>0</v>
      </c>
      <c r="F27" s="6">
        <f t="shared" si="2"/>
        <v>0</v>
      </c>
      <c r="G27" s="6">
        <f t="shared" si="3"/>
        <v>0</v>
      </c>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row>
    <row r="28" spans="3:60" x14ac:dyDescent="0.25">
      <c r="C28" s="6">
        <f t="shared" si="0"/>
        <v>0</v>
      </c>
      <c r="D28" s="6" t="str">
        <f>IF(C28&gt;=Lookups!$B$3,"Ready","Not ready")</f>
        <v>Not ready</v>
      </c>
      <c r="E28" s="6">
        <f t="shared" si="1"/>
        <v>0</v>
      </c>
      <c r="F28" s="6">
        <f t="shared" si="2"/>
        <v>0</v>
      </c>
      <c r="G28" s="6">
        <f t="shared" si="3"/>
        <v>0</v>
      </c>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row>
    <row r="29" spans="3:60" x14ac:dyDescent="0.25">
      <c r="C29" s="6">
        <f t="shared" si="0"/>
        <v>0</v>
      </c>
      <c r="D29" s="6" t="str">
        <f>IF(C29&gt;=Lookups!$B$3,"Ready","Not ready")</f>
        <v>Not ready</v>
      </c>
      <c r="E29" s="6">
        <f t="shared" si="1"/>
        <v>0</v>
      </c>
      <c r="F29" s="6">
        <f t="shared" si="2"/>
        <v>0</v>
      </c>
      <c r="G29" s="6">
        <f t="shared" si="3"/>
        <v>0</v>
      </c>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row>
    <row r="30" spans="3:60" x14ac:dyDescent="0.25">
      <c r="C30" s="6">
        <f t="shared" si="0"/>
        <v>0</v>
      </c>
      <c r="D30" s="6" t="str">
        <f>IF(C30&gt;=Lookups!$B$3,"Ready","Not ready")</f>
        <v>Not ready</v>
      </c>
      <c r="E30" s="6">
        <f t="shared" si="1"/>
        <v>0</v>
      </c>
      <c r="F30" s="6">
        <f t="shared" si="2"/>
        <v>0</v>
      </c>
      <c r="G30" s="6">
        <f t="shared" si="3"/>
        <v>0</v>
      </c>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row>
    <row r="31" spans="3:60" x14ac:dyDescent="0.25">
      <c r="C31" s="6">
        <f t="shared" si="0"/>
        <v>0</v>
      </c>
      <c r="D31" s="6" t="str">
        <f>IF(C31&gt;=Lookups!$B$3,"Ready","Not ready")</f>
        <v>Not ready</v>
      </c>
      <c r="E31" s="6">
        <f t="shared" si="1"/>
        <v>0</v>
      </c>
      <c r="F31" s="6">
        <f t="shared" si="2"/>
        <v>0</v>
      </c>
      <c r="G31" s="6">
        <f t="shared" si="3"/>
        <v>0</v>
      </c>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row>
    <row r="32" spans="3:60" x14ac:dyDescent="0.25">
      <c r="C32" s="6">
        <f t="shared" si="0"/>
        <v>0</v>
      </c>
      <c r="D32" s="6" t="str">
        <f>IF(C32&gt;=Lookups!$B$3,"Ready","Not ready")</f>
        <v>Not ready</v>
      </c>
      <c r="E32" s="6">
        <f t="shared" si="1"/>
        <v>0</v>
      </c>
      <c r="F32" s="6">
        <f t="shared" si="2"/>
        <v>0</v>
      </c>
      <c r="G32" s="6">
        <f t="shared" si="3"/>
        <v>0</v>
      </c>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row>
    <row r="33" spans="1:60" x14ac:dyDescent="0.25">
      <c r="C33" s="6">
        <f t="shared" si="0"/>
        <v>0</v>
      </c>
      <c r="D33" s="6" t="str">
        <f>IF(C33&gt;=Lookups!$B$3,"Ready","Not ready")</f>
        <v>Not ready</v>
      </c>
      <c r="E33" s="6">
        <f t="shared" si="1"/>
        <v>0</v>
      </c>
      <c r="F33" s="6">
        <f t="shared" si="2"/>
        <v>0</v>
      </c>
      <c r="G33" s="6">
        <f t="shared" si="3"/>
        <v>0</v>
      </c>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row>
    <row r="34" spans="1:60" x14ac:dyDescent="0.25">
      <c r="C34" s="6">
        <f t="shared" si="0"/>
        <v>0</v>
      </c>
      <c r="D34" s="6" t="str">
        <f>IF(C34&gt;=Lookups!$B$3,"Ready","Not ready")</f>
        <v>Not ready</v>
      </c>
      <c r="E34" s="6">
        <f t="shared" si="1"/>
        <v>0</v>
      </c>
      <c r="F34" s="6">
        <f t="shared" si="2"/>
        <v>0</v>
      </c>
      <c r="G34" s="6">
        <f t="shared" si="3"/>
        <v>0</v>
      </c>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row>
    <row r="35" spans="1:60" x14ac:dyDescent="0.25">
      <c r="C35" s="6">
        <f t="shared" si="0"/>
        <v>0</v>
      </c>
      <c r="D35" s="6" t="str">
        <f>IF(C35&gt;=Lookups!$B$3,"Ready","Not ready")</f>
        <v>Not ready</v>
      </c>
      <c r="E35" s="6">
        <f t="shared" si="1"/>
        <v>0</v>
      </c>
      <c r="F35" s="6">
        <f t="shared" si="2"/>
        <v>0</v>
      </c>
      <c r="G35" s="6">
        <f t="shared" si="3"/>
        <v>0</v>
      </c>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row>
    <row r="36" spans="1:60" x14ac:dyDescent="0.25">
      <c r="C36" s="6">
        <f t="shared" si="0"/>
        <v>0</v>
      </c>
      <c r="D36" s="6" t="str">
        <f>IF(C36&gt;=Lookups!$B$3,"Ready","Not ready")</f>
        <v>Not ready</v>
      </c>
      <c r="E36" s="6">
        <f t="shared" si="1"/>
        <v>0</v>
      </c>
      <c r="F36" s="6">
        <f t="shared" si="2"/>
        <v>0</v>
      </c>
      <c r="G36" s="6">
        <f t="shared" si="3"/>
        <v>0</v>
      </c>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row>
    <row r="37" spans="1:60" x14ac:dyDescent="0.25">
      <c r="C37" s="6">
        <f t="shared" si="0"/>
        <v>0</v>
      </c>
      <c r="D37" s="6" t="str">
        <f>IF(C37&gt;=Lookups!$B$3,"Ready","Not ready")</f>
        <v>Not ready</v>
      </c>
      <c r="E37" s="6">
        <f t="shared" si="1"/>
        <v>0</v>
      </c>
      <c r="F37" s="6">
        <f t="shared" si="2"/>
        <v>0</v>
      </c>
      <c r="G37" s="6">
        <f t="shared" si="3"/>
        <v>0</v>
      </c>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row>
    <row r="38" spans="1:60" x14ac:dyDescent="0.25">
      <c r="A38" s="9" t="s">
        <v>53</v>
      </c>
      <c r="B38" s="9"/>
      <c r="C38" s="9" t="e">
        <f>AVERAGEIF(C5:C37,"&gt;0")</f>
        <v>#DIV/0!</v>
      </c>
      <c r="D38" s="9"/>
      <c r="E38" s="9" t="e">
        <f>SUM(E5:E37)/$C$39</f>
        <v>#DIV/0!</v>
      </c>
      <c r="F38" s="9" t="e">
        <f>SUM(F5:F37)/$C$39</f>
        <v>#DIV/0!</v>
      </c>
      <c r="G38" s="9" t="e">
        <f>SUM(G5:G37)/$C$39</f>
        <v>#DIV/0!</v>
      </c>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row>
    <row r="39" spans="1:60" x14ac:dyDescent="0.25">
      <c r="A39" s="9" t="s">
        <v>55</v>
      </c>
      <c r="B39" s="9"/>
      <c r="C39" s="9">
        <f>COUNTIF(C5:C37,"&gt;0")</f>
        <v>0</v>
      </c>
      <c r="D39" s="9"/>
      <c r="E39" s="9"/>
      <c r="F39" s="9"/>
      <c r="G39" s="9"/>
    </row>
  </sheetData>
  <mergeCells count="3">
    <mergeCell ref="A1:F1"/>
    <mergeCell ref="A2:F2"/>
    <mergeCell ref="A3:F3"/>
  </mergeCells>
  <conditionalFormatting sqref="D38:G38">
    <cfRule type="containsErrors" dxfId="23" priority="4">
      <formula>ISERROR(D38)</formula>
    </cfRule>
  </conditionalFormatting>
  <conditionalFormatting sqref="D5:D37">
    <cfRule type="containsText" dxfId="22" priority="2" stopIfTrue="1" operator="containsText" text="Not ready">
      <formula>NOT(ISERROR(SEARCH("Not ready",D5)))</formula>
    </cfRule>
    <cfRule type="containsText" dxfId="21" priority="3" operator="containsText" text="Ready">
      <formula>NOT(ISERROR(SEARCH("Ready",D5)))</formula>
    </cfRule>
  </conditionalFormatting>
  <conditionalFormatting sqref="C38:C39">
    <cfRule type="containsErrors" dxfId="20" priority="1">
      <formula>ISERROR(C38)</formula>
    </cfRule>
  </conditionalFormatting>
  <dataValidations count="4">
    <dataValidation type="whole" allowBlank="1" showInputMessage="1" showErrorMessage="1" sqref="AT5:AT38">
      <formula1>0</formula1>
      <formula2>3</formula2>
    </dataValidation>
    <dataValidation type="whole" allowBlank="1" showInputMessage="1" showErrorMessage="1" sqref="BA5:BA38 BG5:BG38">
      <formula1>0</formula1>
      <formula2>4</formula2>
    </dataValidation>
    <dataValidation type="whole" allowBlank="1" showInputMessage="1" showErrorMessage="1" sqref="AJ5:AN38 AR5:AS38 AU5:AV38 AY5:AZ38 BB5:BB38 BD5:BF38 BH5:BH38 H5:R38 T5:X38 Z5:AH38">
      <formula1>0</formula1>
      <formula2>1</formula2>
    </dataValidation>
    <dataValidation type="whole" allowBlank="1" showInputMessage="1" showErrorMessage="1" sqref="AI5:AI38 AO5:AO38 AQ5:AQ38 AP5:AP231 AW5:AX38 BC5:BC38 S5:S38 Y5:Y38">
      <formula1>0</formula1>
      <formula2>2</formula2>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9"/>
  <sheetViews>
    <sheetView workbookViewId="0">
      <selection activeCell="H1" sqref="H1:BH1"/>
    </sheetView>
  </sheetViews>
  <sheetFormatPr defaultRowHeight="15" x14ac:dyDescent="0.25"/>
  <cols>
    <col min="1" max="3" width="9.140625" style="6"/>
    <col min="4" max="4" width="15.5703125" style="6" customWidth="1"/>
    <col min="5" max="7" width="13.5703125" style="6" customWidth="1"/>
    <col min="8" max="16384" width="9.140625" style="6"/>
  </cols>
  <sheetData>
    <row r="1" spans="1:60" x14ac:dyDescent="0.25">
      <c r="A1" s="31" t="s">
        <v>36</v>
      </c>
      <c r="B1" s="29"/>
      <c r="C1" s="29"/>
      <c r="D1" s="29"/>
      <c r="E1" s="29"/>
      <c r="F1" s="30"/>
      <c r="G1" s="5" t="s">
        <v>0</v>
      </c>
      <c r="H1" s="20" t="s">
        <v>1</v>
      </c>
      <c r="I1" s="20" t="s">
        <v>62</v>
      </c>
      <c r="J1" s="20" t="s">
        <v>2</v>
      </c>
      <c r="K1" s="20" t="s">
        <v>63</v>
      </c>
      <c r="L1" s="20" t="s">
        <v>64</v>
      </c>
      <c r="M1" s="20" t="s">
        <v>65</v>
      </c>
      <c r="N1" s="20" t="s">
        <v>3</v>
      </c>
      <c r="O1" s="20" t="s">
        <v>4</v>
      </c>
      <c r="P1" s="20" t="s">
        <v>5</v>
      </c>
      <c r="Q1" s="20" t="s">
        <v>66</v>
      </c>
      <c r="R1" s="20" t="s">
        <v>67</v>
      </c>
      <c r="S1" s="20" t="s">
        <v>68</v>
      </c>
      <c r="T1" s="20" t="s">
        <v>6</v>
      </c>
      <c r="U1" s="20" t="s">
        <v>7</v>
      </c>
      <c r="V1" s="20" t="s">
        <v>8</v>
      </c>
      <c r="W1" s="20" t="s">
        <v>69</v>
      </c>
      <c r="X1" s="20" t="s">
        <v>9</v>
      </c>
      <c r="Y1" s="20" t="s">
        <v>10</v>
      </c>
      <c r="Z1" s="20" t="s">
        <v>70</v>
      </c>
      <c r="AA1" s="20" t="s">
        <v>71</v>
      </c>
      <c r="AB1" s="20" t="s">
        <v>11</v>
      </c>
      <c r="AC1" s="20" t="s">
        <v>12</v>
      </c>
      <c r="AD1" s="20" t="s">
        <v>13</v>
      </c>
      <c r="AE1" s="20" t="s">
        <v>72</v>
      </c>
      <c r="AF1" s="20" t="s">
        <v>73</v>
      </c>
      <c r="AG1" s="20" t="s">
        <v>74</v>
      </c>
      <c r="AH1" s="20" t="s">
        <v>75</v>
      </c>
      <c r="AI1" s="20" t="s">
        <v>76</v>
      </c>
      <c r="AJ1" s="20" t="s">
        <v>77</v>
      </c>
      <c r="AK1" s="20" t="s">
        <v>78</v>
      </c>
      <c r="AL1" s="20" t="s">
        <v>79</v>
      </c>
      <c r="AM1" s="20" t="s">
        <v>80</v>
      </c>
      <c r="AN1" s="20" t="s">
        <v>14</v>
      </c>
      <c r="AO1" s="20" t="s">
        <v>81</v>
      </c>
      <c r="AP1" s="20" t="s">
        <v>129</v>
      </c>
      <c r="AQ1" s="20" t="s">
        <v>130</v>
      </c>
      <c r="AR1" s="20" t="s">
        <v>131</v>
      </c>
      <c r="AS1" s="20" t="s">
        <v>132</v>
      </c>
      <c r="AT1" s="20" t="s">
        <v>133</v>
      </c>
      <c r="AU1" s="20" t="s">
        <v>15</v>
      </c>
      <c r="AV1" s="20" t="s">
        <v>134</v>
      </c>
      <c r="AW1" s="20" t="s">
        <v>135</v>
      </c>
      <c r="AX1" s="20" t="s">
        <v>136</v>
      </c>
      <c r="AY1" s="20" t="s">
        <v>137</v>
      </c>
      <c r="AZ1" s="20" t="s">
        <v>138</v>
      </c>
      <c r="BA1" s="20" t="s">
        <v>139</v>
      </c>
      <c r="BB1" s="20" t="s">
        <v>140</v>
      </c>
      <c r="BC1" s="20" t="s">
        <v>141</v>
      </c>
      <c r="BD1" s="20" t="s">
        <v>142</v>
      </c>
      <c r="BE1" s="20" t="s">
        <v>143</v>
      </c>
      <c r="BF1" s="20" t="s">
        <v>144</v>
      </c>
      <c r="BG1" s="20" t="s">
        <v>145</v>
      </c>
      <c r="BH1" s="20" t="s">
        <v>146</v>
      </c>
    </row>
    <row r="2" spans="1:60" x14ac:dyDescent="0.25">
      <c r="A2" s="31" t="s">
        <v>37</v>
      </c>
      <c r="B2" s="29"/>
      <c r="C2" s="29"/>
      <c r="D2" s="29"/>
      <c r="E2" s="29"/>
      <c r="F2" s="30"/>
      <c r="G2" s="7" t="s">
        <v>16</v>
      </c>
      <c r="H2" s="20">
        <v>1</v>
      </c>
      <c r="I2" s="20">
        <v>1</v>
      </c>
      <c r="J2" s="20">
        <v>1</v>
      </c>
      <c r="K2" s="20">
        <v>1</v>
      </c>
      <c r="L2" s="20">
        <v>1</v>
      </c>
      <c r="M2" s="20">
        <v>1</v>
      </c>
      <c r="N2" s="20">
        <v>1</v>
      </c>
      <c r="O2" s="20">
        <v>1</v>
      </c>
      <c r="P2" s="20">
        <v>1</v>
      </c>
      <c r="Q2" s="20">
        <v>1</v>
      </c>
      <c r="R2" s="20">
        <v>1</v>
      </c>
      <c r="S2" s="20">
        <v>2</v>
      </c>
      <c r="T2" s="20">
        <v>1</v>
      </c>
      <c r="U2" s="20">
        <v>1</v>
      </c>
      <c r="V2" s="20">
        <v>1</v>
      </c>
      <c r="W2" s="20">
        <v>1</v>
      </c>
      <c r="X2" s="20">
        <v>1</v>
      </c>
      <c r="Y2" s="20">
        <v>2</v>
      </c>
      <c r="Z2" s="20">
        <v>1</v>
      </c>
      <c r="AA2" s="20">
        <v>1</v>
      </c>
      <c r="AB2" s="20">
        <v>1</v>
      </c>
      <c r="AC2" s="20">
        <v>1</v>
      </c>
      <c r="AD2" s="20">
        <v>1</v>
      </c>
      <c r="AE2" s="20">
        <v>1</v>
      </c>
      <c r="AF2" s="20">
        <v>1</v>
      </c>
      <c r="AG2" s="20">
        <v>1</v>
      </c>
      <c r="AH2" s="20">
        <v>1</v>
      </c>
      <c r="AI2" s="20">
        <v>2</v>
      </c>
      <c r="AJ2" s="20">
        <v>1</v>
      </c>
      <c r="AK2" s="20">
        <v>1</v>
      </c>
      <c r="AL2" s="20">
        <v>1</v>
      </c>
      <c r="AM2" s="20">
        <v>1</v>
      </c>
      <c r="AN2" s="20">
        <v>1</v>
      </c>
      <c r="AO2" s="20">
        <v>2</v>
      </c>
      <c r="AP2" s="20">
        <v>2</v>
      </c>
      <c r="AQ2" s="20">
        <v>2</v>
      </c>
      <c r="AR2" s="20">
        <v>1</v>
      </c>
      <c r="AS2" s="20">
        <v>1</v>
      </c>
      <c r="AT2" s="20">
        <v>3</v>
      </c>
      <c r="AU2" s="20">
        <v>1</v>
      </c>
      <c r="AV2" s="20">
        <v>1</v>
      </c>
      <c r="AW2" s="20">
        <v>2</v>
      </c>
      <c r="AX2" s="20">
        <v>2</v>
      </c>
      <c r="AY2" s="20">
        <v>1</v>
      </c>
      <c r="AZ2" s="20">
        <v>1</v>
      </c>
      <c r="BA2" s="20">
        <v>4</v>
      </c>
      <c r="BB2" s="20">
        <v>1</v>
      </c>
      <c r="BC2" s="20">
        <v>2</v>
      </c>
      <c r="BD2" s="20">
        <v>1</v>
      </c>
      <c r="BE2" s="20">
        <v>1</v>
      </c>
      <c r="BF2" s="20">
        <v>1</v>
      </c>
      <c r="BG2" s="20">
        <v>4</v>
      </c>
      <c r="BH2" s="20">
        <v>1</v>
      </c>
    </row>
    <row r="3" spans="1:60" ht="96" customHeight="1" x14ac:dyDescent="0.25">
      <c r="A3" s="25"/>
      <c r="B3" s="26"/>
      <c r="C3" s="26"/>
      <c r="D3" s="26"/>
      <c r="E3" s="26"/>
      <c r="F3" s="27"/>
      <c r="G3" s="4" t="s">
        <v>17</v>
      </c>
      <c r="H3" s="21" t="s">
        <v>22</v>
      </c>
      <c r="I3" s="21" t="s">
        <v>19</v>
      </c>
      <c r="J3" s="21" t="s">
        <v>18</v>
      </c>
      <c r="K3" s="21" t="s">
        <v>82</v>
      </c>
      <c r="L3" s="21" t="s">
        <v>83</v>
      </c>
      <c r="M3" s="21" t="s">
        <v>21</v>
      </c>
      <c r="N3" s="21" t="s">
        <v>21</v>
      </c>
      <c r="O3" s="21" t="s">
        <v>18</v>
      </c>
      <c r="P3" s="21" t="s">
        <v>84</v>
      </c>
      <c r="Q3" s="21" t="s">
        <v>85</v>
      </c>
      <c r="R3" s="21" t="s">
        <v>24</v>
      </c>
      <c r="S3" s="21" t="s">
        <v>86</v>
      </c>
      <c r="T3" s="21" t="s">
        <v>26</v>
      </c>
      <c r="U3" s="21" t="s">
        <v>87</v>
      </c>
      <c r="V3" s="21" t="s">
        <v>88</v>
      </c>
      <c r="W3" s="21" t="s">
        <v>88</v>
      </c>
      <c r="X3" s="21" t="s">
        <v>89</v>
      </c>
      <c r="Y3" s="21" t="s">
        <v>18</v>
      </c>
      <c r="Z3" s="21" t="s">
        <v>23</v>
      </c>
      <c r="AA3" s="21" t="s">
        <v>20</v>
      </c>
      <c r="AB3" s="21" t="s">
        <v>90</v>
      </c>
      <c r="AC3" s="21" t="s">
        <v>90</v>
      </c>
      <c r="AD3" s="21" t="s">
        <v>25</v>
      </c>
      <c r="AE3" s="21" t="s">
        <v>91</v>
      </c>
      <c r="AF3" s="21" t="s">
        <v>91</v>
      </c>
      <c r="AG3" s="21" t="s">
        <v>20</v>
      </c>
      <c r="AH3" s="21" t="s">
        <v>20</v>
      </c>
      <c r="AI3" s="21" t="s">
        <v>24</v>
      </c>
      <c r="AJ3" s="21" t="s">
        <v>27</v>
      </c>
      <c r="AK3" s="21" t="s">
        <v>18</v>
      </c>
      <c r="AL3" s="21" t="s">
        <v>20</v>
      </c>
      <c r="AM3" s="21" t="s">
        <v>92</v>
      </c>
      <c r="AN3" s="21" t="s">
        <v>93</v>
      </c>
      <c r="AO3" s="21" t="s">
        <v>25</v>
      </c>
      <c r="AP3" s="21" t="s">
        <v>96</v>
      </c>
      <c r="AQ3" s="21" t="s">
        <v>96</v>
      </c>
      <c r="AR3" s="21" t="s">
        <v>97</v>
      </c>
      <c r="AS3" s="21" t="s">
        <v>20</v>
      </c>
      <c r="AT3" s="21" t="s">
        <v>98</v>
      </c>
      <c r="AU3" s="21" t="s">
        <v>95</v>
      </c>
      <c r="AV3" s="21" t="s">
        <v>99</v>
      </c>
      <c r="AW3" s="21" t="s">
        <v>100</v>
      </c>
      <c r="AX3" s="21" t="s">
        <v>101</v>
      </c>
      <c r="AY3" s="21" t="s">
        <v>100</v>
      </c>
      <c r="AZ3" s="21" t="s">
        <v>102</v>
      </c>
      <c r="BA3" s="21" t="s">
        <v>94</v>
      </c>
      <c r="BB3" s="21" t="s">
        <v>25</v>
      </c>
      <c r="BC3" s="21" t="s">
        <v>103</v>
      </c>
      <c r="BD3" s="21" t="s">
        <v>103</v>
      </c>
      <c r="BE3" s="21" t="s">
        <v>20</v>
      </c>
      <c r="BF3" s="21" t="s">
        <v>104</v>
      </c>
      <c r="BG3" s="21" t="s">
        <v>105</v>
      </c>
      <c r="BH3" s="21" t="s">
        <v>21</v>
      </c>
    </row>
    <row r="4" spans="1:60" ht="45.75" customHeight="1" x14ac:dyDescent="0.25">
      <c r="A4" s="8" t="s">
        <v>28</v>
      </c>
      <c r="B4" s="8" t="s">
        <v>29</v>
      </c>
      <c r="C4" s="8" t="s">
        <v>32</v>
      </c>
      <c r="D4" s="8" t="s">
        <v>33</v>
      </c>
      <c r="E4" s="8" t="s">
        <v>30</v>
      </c>
      <c r="F4" s="8" t="s">
        <v>31</v>
      </c>
      <c r="G4" s="11" t="s">
        <v>56</v>
      </c>
      <c r="H4" s="22"/>
      <c r="I4" s="22"/>
      <c r="J4" s="22"/>
      <c r="K4" s="22"/>
      <c r="L4" s="22"/>
      <c r="M4" s="22"/>
      <c r="N4" s="22" t="s">
        <v>106</v>
      </c>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row>
    <row r="5" spans="1:60" x14ac:dyDescent="0.25">
      <c r="C5" s="6">
        <f>SUM(H5:BH5)</f>
        <v>0</v>
      </c>
      <c r="D5" s="6" t="str">
        <f>IF(C5&gt;=Lookups!$B$3,"Ready","Not ready")</f>
        <v>Not ready</v>
      </c>
      <c r="E5" s="6">
        <f>SUM(K5,L5,X5)</f>
        <v>0</v>
      </c>
      <c r="F5" s="6">
        <f>SUM(H5,I5,J5,K5,L5,M5,N5,O5,P5,Q5,Y5,Z5,AK5,AT5,BH5)</f>
        <v>0</v>
      </c>
      <c r="G5" s="6">
        <f>SUM(P5,Q5,T5,AA5,AD5,AG5,AH5,AL5,AM5,AN5,AO5,AS5,AU5,AV5,BA5,BB5,BE5,BF5,BG5)</f>
        <v>0</v>
      </c>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row>
    <row r="6" spans="1:60" x14ac:dyDescent="0.25">
      <c r="C6" s="6">
        <f t="shared" ref="C6:C37" si="0">SUM(H6:BH6)</f>
        <v>0</v>
      </c>
      <c r="D6" s="6" t="str">
        <f>IF(C6&gt;=Lookups!$B$3,"Ready","Not ready")</f>
        <v>Not ready</v>
      </c>
      <c r="E6" s="6">
        <f t="shared" ref="E6:E37" si="1">SUM(K6,L6,X6)</f>
        <v>0</v>
      </c>
      <c r="F6" s="6">
        <f t="shared" ref="F6:F37" si="2">SUM(H6,I6,J6,K6,L6,M6,N6,O6,P6,Q6,Y6,Z6,AK6,AT6,BH6)</f>
        <v>0</v>
      </c>
      <c r="G6" s="6">
        <f t="shared" ref="G6:G37" si="3">SUM(P6,Q6,T6,AA6,AD6,AG6,AH6,AL6,AM6,AN6,AO6,AS6,AU6,AV6,BA6,BB6,BE6,BF6,BG6)</f>
        <v>0</v>
      </c>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row>
    <row r="7" spans="1:60" x14ac:dyDescent="0.25">
      <c r="C7" s="6">
        <f t="shared" si="0"/>
        <v>0</v>
      </c>
      <c r="D7" s="6" t="str">
        <f>IF(C7&gt;=Lookups!$B$3,"Ready","Not ready")</f>
        <v>Not ready</v>
      </c>
      <c r="E7" s="6">
        <f t="shared" si="1"/>
        <v>0</v>
      </c>
      <c r="F7" s="6">
        <f t="shared" si="2"/>
        <v>0</v>
      </c>
      <c r="G7" s="6">
        <f t="shared" si="3"/>
        <v>0</v>
      </c>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row>
    <row r="8" spans="1:60" x14ac:dyDescent="0.25">
      <c r="C8" s="6">
        <f t="shared" si="0"/>
        <v>0</v>
      </c>
      <c r="D8" s="6" t="str">
        <f>IF(C8&gt;=Lookups!$B$3,"Ready","Not ready")</f>
        <v>Not ready</v>
      </c>
      <c r="E8" s="6">
        <f t="shared" si="1"/>
        <v>0</v>
      </c>
      <c r="F8" s="6">
        <f t="shared" si="2"/>
        <v>0</v>
      </c>
      <c r="G8" s="6">
        <f t="shared" si="3"/>
        <v>0</v>
      </c>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row>
    <row r="9" spans="1:60" x14ac:dyDescent="0.25">
      <c r="C9" s="6">
        <f t="shared" si="0"/>
        <v>0</v>
      </c>
      <c r="D9" s="6" t="str">
        <f>IF(C9&gt;=Lookups!$B$3,"Ready","Not ready")</f>
        <v>Not ready</v>
      </c>
      <c r="E9" s="6">
        <f t="shared" si="1"/>
        <v>0</v>
      </c>
      <c r="F9" s="6">
        <f t="shared" si="2"/>
        <v>0</v>
      </c>
      <c r="G9" s="6">
        <f t="shared" si="3"/>
        <v>0</v>
      </c>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row>
    <row r="10" spans="1:60" x14ac:dyDescent="0.25">
      <c r="C10" s="6">
        <f t="shared" si="0"/>
        <v>0</v>
      </c>
      <c r="D10" s="6" t="str">
        <f>IF(C10&gt;=Lookups!$B$3,"Ready","Not ready")</f>
        <v>Not ready</v>
      </c>
      <c r="E10" s="6">
        <f t="shared" si="1"/>
        <v>0</v>
      </c>
      <c r="F10" s="6">
        <f t="shared" si="2"/>
        <v>0</v>
      </c>
      <c r="G10" s="6">
        <f t="shared" si="3"/>
        <v>0</v>
      </c>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row>
    <row r="11" spans="1:60" x14ac:dyDescent="0.25">
      <c r="C11" s="6">
        <f t="shared" si="0"/>
        <v>0</v>
      </c>
      <c r="D11" s="6" t="str">
        <f>IF(C11&gt;=Lookups!$B$3,"Ready","Not ready")</f>
        <v>Not ready</v>
      </c>
      <c r="E11" s="6">
        <f t="shared" si="1"/>
        <v>0</v>
      </c>
      <c r="F11" s="6">
        <f t="shared" si="2"/>
        <v>0</v>
      </c>
      <c r="G11" s="6">
        <f t="shared" si="3"/>
        <v>0</v>
      </c>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row>
    <row r="12" spans="1:60" x14ac:dyDescent="0.25">
      <c r="C12" s="6">
        <f t="shared" si="0"/>
        <v>0</v>
      </c>
      <c r="D12" s="6" t="str">
        <f>IF(C12&gt;=Lookups!$B$3,"Ready","Not ready")</f>
        <v>Not ready</v>
      </c>
      <c r="E12" s="6">
        <f t="shared" si="1"/>
        <v>0</v>
      </c>
      <c r="F12" s="6">
        <f t="shared" si="2"/>
        <v>0</v>
      </c>
      <c r="G12" s="6">
        <f t="shared" si="3"/>
        <v>0</v>
      </c>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row>
    <row r="13" spans="1:60" x14ac:dyDescent="0.25">
      <c r="C13" s="6">
        <f t="shared" si="0"/>
        <v>0</v>
      </c>
      <c r="D13" s="6" t="str">
        <f>IF(C13&gt;=Lookups!$B$3,"Ready","Not ready")</f>
        <v>Not ready</v>
      </c>
      <c r="E13" s="6">
        <f t="shared" si="1"/>
        <v>0</v>
      </c>
      <c r="F13" s="6">
        <f t="shared" si="2"/>
        <v>0</v>
      </c>
      <c r="G13" s="6">
        <f t="shared" si="3"/>
        <v>0</v>
      </c>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row>
    <row r="14" spans="1:60" x14ac:dyDescent="0.25">
      <c r="C14" s="6">
        <f t="shared" si="0"/>
        <v>0</v>
      </c>
      <c r="D14" s="6" t="str">
        <f>IF(C14&gt;=Lookups!$B$3,"Ready","Not ready")</f>
        <v>Not ready</v>
      </c>
      <c r="E14" s="6">
        <f t="shared" si="1"/>
        <v>0</v>
      </c>
      <c r="F14" s="6">
        <f t="shared" si="2"/>
        <v>0</v>
      </c>
      <c r="G14" s="6">
        <f t="shared" si="3"/>
        <v>0</v>
      </c>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row>
    <row r="15" spans="1:60" x14ac:dyDescent="0.25">
      <c r="C15" s="6">
        <f t="shared" si="0"/>
        <v>0</v>
      </c>
      <c r="D15" s="6" t="str">
        <f>IF(C15&gt;=Lookups!$B$3,"Ready","Not ready")</f>
        <v>Not ready</v>
      </c>
      <c r="E15" s="6">
        <f t="shared" si="1"/>
        <v>0</v>
      </c>
      <c r="F15" s="6">
        <f t="shared" si="2"/>
        <v>0</v>
      </c>
      <c r="G15" s="6">
        <f t="shared" si="3"/>
        <v>0</v>
      </c>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row>
    <row r="16" spans="1:60" x14ac:dyDescent="0.25">
      <c r="C16" s="6">
        <f t="shared" si="0"/>
        <v>0</v>
      </c>
      <c r="D16" s="6" t="str">
        <f>IF(C16&gt;=Lookups!$B$3,"Ready","Not ready")</f>
        <v>Not ready</v>
      </c>
      <c r="E16" s="6">
        <f t="shared" si="1"/>
        <v>0</v>
      </c>
      <c r="F16" s="6">
        <f t="shared" si="2"/>
        <v>0</v>
      </c>
      <c r="G16" s="6">
        <f t="shared" si="3"/>
        <v>0</v>
      </c>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row>
    <row r="17" spans="3:60" x14ac:dyDescent="0.25">
      <c r="C17" s="6">
        <f t="shared" si="0"/>
        <v>0</v>
      </c>
      <c r="D17" s="6" t="str">
        <f>IF(C17&gt;=Lookups!$B$3,"Ready","Not ready")</f>
        <v>Not ready</v>
      </c>
      <c r="E17" s="6">
        <f t="shared" si="1"/>
        <v>0</v>
      </c>
      <c r="F17" s="6">
        <f t="shared" si="2"/>
        <v>0</v>
      </c>
      <c r="G17" s="6">
        <f t="shared" si="3"/>
        <v>0</v>
      </c>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row>
    <row r="18" spans="3:60" x14ac:dyDescent="0.25">
      <c r="C18" s="6">
        <f t="shared" si="0"/>
        <v>0</v>
      </c>
      <c r="D18" s="6" t="str">
        <f>IF(C18&gt;=Lookups!$B$3,"Ready","Not ready")</f>
        <v>Not ready</v>
      </c>
      <c r="E18" s="6">
        <f t="shared" si="1"/>
        <v>0</v>
      </c>
      <c r="F18" s="6">
        <f t="shared" si="2"/>
        <v>0</v>
      </c>
      <c r="G18" s="6">
        <f t="shared" si="3"/>
        <v>0</v>
      </c>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row>
    <row r="19" spans="3:60" x14ac:dyDescent="0.25">
      <c r="C19" s="6">
        <f t="shared" si="0"/>
        <v>0</v>
      </c>
      <c r="D19" s="6" t="str">
        <f>IF(C19&gt;=Lookups!$B$3,"Ready","Not ready")</f>
        <v>Not ready</v>
      </c>
      <c r="E19" s="6">
        <f t="shared" si="1"/>
        <v>0</v>
      </c>
      <c r="F19" s="6">
        <f t="shared" si="2"/>
        <v>0</v>
      </c>
      <c r="G19" s="6">
        <f t="shared" si="3"/>
        <v>0</v>
      </c>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row>
    <row r="20" spans="3:60" x14ac:dyDescent="0.25">
      <c r="C20" s="6">
        <f t="shared" si="0"/>
        <v>0</v>
      </c>
      <c r="D20" s="6" t="str">
        <f>IF(C20&gt;=Lookups!$B$3,"Ready","Not ready")</f>
        <v>Not ready</v>
      </c>
      <c r="E20" s="6">
        <f t="shared" si="1"/>
        <v>0</v>
      </c>
      <c r="F20" s="6">
        <f t="shared" si="2"/>
        <v>0</v>
      </c>
      <c r="G20" s="6">
        <f t="shared" si="3"/>
        <v>0</v>
      </c>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row>
    <row r="21" spans="3:60" x14ac:dyDescent="0.25">
      <c r="C21" s="6">
        <f t="shared" si="0"/>
        <v>0</v>
      </c>
      <c r="D21" s="6" t="str">
        <f>IF(C21&gt;=Lookups!$B$3,"Ready","Not ready")</f>
        <v>Not ready</v>
      </c>
      <c r="E21" s="6">
        <f t="shared" si="1"/>
        <v>0</v>
      </c>
      <c r="F21" s="6">
        <f t="shared" si="2"/>
        <v>0</v>
      </c>
      <c r="G21" s="6">
        <f t="shared" si="3"/>
        <v>0</v>
      </c>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row>
    <row r="22" spans="3:60" x14ac:dyDescent="0.25">
      <c r="C22" s="6">
        <f t="shared" si="0"/>
        <v>0</v>
      </c>
      <c r="D22" s="6" t="str">
        <f>IF(C22&gt;=Lookups!$B$3,"Ready","Not ready")</f>
        <v>Not ready</v>
      </c>
      <c r="E22" s="6">
        <f t="shared" si="1"/>
        <v>0</v>
      </c>
      <c r="F22" s="6">
        <f t="shared" si="2"/>
        <v>0</v>
      </c>
      <c r="G22" s="6">
        <f t="shared" si="3"/>
        <v>0</v>
      </c>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row>
    <row r="23" spans="3:60" x14ac:dyDescent="0.25">
      <c r="C23" s="6">
        <f t="shared" si="0"/>
        <v>0</v>
      </c>
      <c r="D23" s="6" t="str">
        <f>IF(C23&gt;=Lookups!$B$3,"Ready","Not ready")</f>
        <v>Not ready</v>
      </c>
      <c r="E23" s="6">
        <f t="shared" si="1"/>
        <v>0</v>
      </c>
      <c r="F23" s="6">
        <f t="shared" si="2"/>
        <v>0</v>
      </c>
      <c r="G23" s="6">
        <f t="shared" si="3"/>
        <v>0</v>
      </c>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row>
    <row r="24" spans="3:60" x14ac:dyDescent="0.25">
      <c r="C24" s="6">
        <f t="shared" si="0"/>
        <v>0</v>
      </c>
      <c r="D24" s="6" t="str">
        <f>IF(C24&gt;=Lookups!$B$3,"Ready","Not ready")</f>
        <v>Not ready</v>
      </c>
      <c r="E24" s="6">
        <f t="shared" si="1"/>
        <v>0</v>
      </c>
      <c r="F24" s="6">
        <f t="shared" si="2"/>
        <v>0</v>
      </c>
      <c r="G24" s="6">
        <f t="shared" si="3"/>
        <v>0</v>
      </c>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row>
    <row r="25" spans="3:60" x14ac:dyDescent="0.25">
      <c r="C25" s="6">
        <f t="shared" si="0"/>
        <v>0</v>
      </c>
      <c r="D25" s="6" t="str">
        <f>IF(C25&gt;=Lookups!$B$3,"Ready","Not ready")</f>
        <v>Not ready</v>
      </c>
      <c r="E25" s="6">
        <f t="shared" si="1"/>
        <v>0</v>
      </c>
      <c r="F25" s="6">
        <f t="shared" si="2"/>
        <v>0</v>
      </c>
      <c r="G25" s="6">
        <f t="shared" si="3"/>
        <v>0</v>
      </c>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row>
    <row r="26" spans="3:60" x14ac:dyDescent="0.25">
      <c r="C26" s="6">
        <f t="shared" si="0"/>
        <v>0</v>
      </c>
      <c r="D26" s="6" t="str">
        <f>IF(C26&gt;=Lookups!$B$3,"Ready","Not ready")</f>
        <v>Not ready</v>
      </c>
      <c r="E26" s="6">
        <f t="shared" si="1"/>
        <v>0</v>
      </c>
      <c r="F26" s="6">
        <f t="shared" si="2"/>
        <v>0</v>
      </c>
      <c r="G26" s="6">
        <f t="shared" si="3"/>
        <v>0</v>
      </c>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row>
    <row r="27" spans="3:60" x14ac:dyDescent="0.25">
      <c r="C27" s="6">
        <f t="shared" si="0"/>
        <v>0</v>
      </c>
      <c r="D27" s="6" t="str">
        <f>IF(C27&gt;=Lookups!$B$3,"Ready","Not ready")</f>
        <v>Not ready</v>
      </c>
      <c r="E27" s="6">
        <f t="shared" si="1"/>
        <v>0</v>
      </c>
      <c r="F27" s="6">
        <f t="shared" si="2"/>
        <v>0</v>
      </c>
      <c r="G27" s="6">
        <f t="shared" si="3"/>
        <v>0</v>
      </c>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row>
    <row r="28" spans="3:60" x14ac:dyDescent="0.25">
      <c r="C28" s="6">
        <f t="shared" si="0"/>
        <v>0</v>
      </c>
      <c r="D28" s="6" t="str">
        <f>IF(C28&gt;=Lookups!$B$3,"Ready","Not ready")</f>
        <v>Not ready</v>
      </c>
      <c r="E28" s="6">
        <f t="shared" si="1"/>
        <v>0</v>
      </c>
      <c r="F28" s="6">
        <f t="shared" si="2"/>
        <v>0</v>
      </c>
      <c r="G28" s="6">
        <f t="shared" si="3"/>
        <v>0</v>
      </c>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row>
    <row r="29" spans="3:60" x14ac:dyDescent="0.25">
      <c r="C29" s="6">
        <f t="shared" si="0"/>
        <v>0</v>
      </c>
      <c r="D29" s="6" t="str">
        <f>IF(C29&gt;=Lookups!$B$3,"Ready","Not ready")</f>
        <v>Not ready</v>
      </c>
      <c r="E29" s="6">
        <f t="shared" si="1"/>
        <v>0</v>
      </c>
      <c r="F29" s="6">
        <f t="shared" si="2"/>
        <v>0</v>
      </c>
      <c r="G29" s="6">
        <f t="shared" si="3"/>
        <v>0</v>
      </c>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row>
    <row r="30" spans="3:60" x14ac:dyDescent="0.25">
      <c r="C30" s="6">
        <f t="shared" si="0"/>
        <v>0</v>
      </c>
      <c r="D30" s="6" t="str">
        <f>IF(C30&gt;=Lookups!$B$3,"Ready","Not ready")</f>
        <v>Not ready</v>
      </c>
      <c r="E30" s="6">
        <f t="shared" si="1"/>
        <v>0</v>
      </c>
      <c r="F30" s="6">
        <f t="shared" si="2"/>
        <v>0</v>
      </c>
      <c r="G30" s="6">
        <f t="shared" si="3"/>
        <v>0</v>
      </c>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row>
    <row r="31" spans="3:60" x14ac:dyDescent="0.25">
      <c r="C31" s="6">
        <f t="shared" si="0"/>
        <v>0</v>
      </c>
      <c r="D31" s="6" t="str">
        <f>IF(C31&gt;=Lookups!$B$3,"Ready","Not ready")</f>
        <v>Not ready</v>
      </c>
      <c r="E31" s="6">
        <f t="shared" si="1"/>
        <v>0</v>
      </c>
      <c r="F31" s="6">
        <f t="shared" si="2"/>
        <v>0</v>
      </c>
      <c r="G31" s="6">
        <f t="shared" si="3"/>
        <v>0</v>
      </c>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row>
    <row r="32" spans="3:60" x14ac:dyDescent="0.25">
      <c r="C32" s="6">
        <f t="shared" si="0"/>
        <v>0</v>
      </c>
      <c r="D32" s="6" t="str">
        <f>IF(C32&gt;=Lookups!$B$3,"Ready","Not ready")</f>
        <v>Not ready</v>
      </c>
      <c r="E32" s="6">
        <f t="shared" si="1"/>
        <v>0</v>
      </c>
      <c r="F32" s="6">
        <f t="shared" si="2"/>
        <v>0</v>
      </c>
      <c r="G32" s="6">
        <f t="shared" si="3"/>
        <v>0</v>
      </c>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row>
    <row r="33" spans="1:60" x14ac:dyDescent="0.25">
      <c r="C33" s="6">
        <f t="shared" si="0"/>
        <v>0</v>
      </c>
      <c r="D33" s="6" t="str">
        <f>IF(C33&gt;=Lookups!$B$3,"Ready","Not ready")</f>
        <v>Not ready</v>
      </c>
      <c r="E33" s="6">
        <f t="shared" si="1"/>
        <v>0</v>
      </c>
      <c r="F33" s="6">
        <f t="shared" si="2"/>
        <v>0</v>
      </c>
      <c r="G33" s="6">
        <f t="shared" si="3"/>
        <v>0</v>
      </c>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row>
    <row r="34" spans="1:60" x14ac:dyDescent="0.25">
      <c r="C34" s="6">
        <f t="shared" si="0"/>
        <v>0</v>
      </c>
      <c r="D34" s="6" t="str">
        <f>IF(C34&gt;=Lookups!$B$3,"Ready","Not ready")</f>
        <v>Not ready</v>
      </c>
      <c r="E34" s="6">
        <f t="shared" si="1"/>
        <v>0</v>
      </c>
      <c r="F34" s="6">
        <f t="shared" si="2"/>
        <v>0</v>
      </c>
      <c r="G34" s="6">
        <f t="shared" si="3"/>
        <v>0</v>
      </c>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row>
    <row r="35" spans="1:60" x14ac:dyDescent="0.25">
      <c r="C35" s="6">
        <f t="shared" si="0"/>
        <v>0</v>
      </c>
      <c r="D35" s="6" t="str">
        <f>IF(C35&gt;=Lookups!$B$3,"Ready","Not ready")</f>
        <v>Not ready</v>
      </c>
      <c r="E35" s="6">
        <f t="shared" si="1"/>
        <v>0</v>
      </c>
      <c r="F35" s="6">
        <f t="shared" si="2"/>
        <v>0</v>
      </c>
      <c r="G35" s="6">
        <f t="shared" si="3"/>
        <v>0</v>
      </c>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row>
    <row r="36" spans="1:60" x14ac:dyDescent="0.25">
      <c r="C36" s="6">
        <f t="shared" si="0"/>
        <v>0</v>
      </c>
      <c r="D36" s="6" t="str">
        <f>IF(C36&gt;=Lookups!$B$3,"Ready","Not ready")</f>
        <v>Not ready</v>
      </c>
      <c r="E36" s="6">
        <f t="shared" si="1"/>
        <v>0</v>
      </c>
      <c r="F36" s="6">
        <f t="shared" si="2"/>
        <v>0</v>
      </c>
      <c r="G36" s="6">
        <f t="shared" si="3"/>
        <v>0</v>
      </c>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row>
    <row r="37" spans="1:60" x14ac:dyDescent="0.25">
      <c r="C37" s="6">
        <f t="shared" si="0"/>
        <v>0</v>
      </c>
      <c r="D37" s="6" t="str">
        <f>IF(C37&gt;=Lookups!$B$3,"Ready","Not ready")</f>
        <v>Not ready</v>
      </c>
      <c r="E37" s="6">
        <f t="shared" si="1"/>
        <v>0</v>
      </c>
      <c r="F37" s="6">
        <f t="shared" si="2"/>
        <v>0</v>
      </c>
      <c r="G37" s="6">
        <f t="shared" si="3"/>
        <v>0</v>
      </c>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row>
    <row r="38" spans="1:60" x14ac:dyDescent="0.25">
      <c r="A38" s="9" t="s">
        <v>53</v>
      </c>
      <c r="B38" s="9"/>
      <c r="C38" s="9" t="e">
        <f>AVERAGEIF(C5:C37,"&gt;0")</f>
        <v>#DIV/0!</v>
      </c>
      <c r="D38" s="9"/>
      <c r="E38" s="9" t="e">
        <f>SUM(E5:E37)/$C$39</f>
        <v>#DIV/0!</v>
      </c>
      <c r="F38" s="9" t="e">
        <f>SUM(F5:F37)/$C$39</f>
        <v>#DIV/0!</v>
      </c>
      <c r="G38" s="9" t="e">
        <f>SUM(G5:G37)/$C$39</f>
        <v>#DIV/0!</v>
      </c>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row>
    <row r="39" spans="1:60" x14ac:dyDescent="0.25">
      <c r="A39" s="9" t="s">
        <v>55</v>
      </c>
      <c r="B39" s="9"/>
      <c r="C39" s="9">
        <f>COUNTIF(C5:C37,"&gt;0")</f>
        <v>0</v>
      </c>
      <c r="D39" s="9"/>
      <c r="E39" s="9"/>
      <c r="F39" s="9"/>
      <c r="G39" s="9"/>
    </row>
  </sheetData>
  <mergeCells count="3">
    <mergeCell ref="A1:F1"/>
    <mergeCell ref="A2:F2"/>
    <mergeCell ref="A3:F3"/>
  </mergeCells>
  <conditionalFormatting sqref="D38:G38">
    <cfRule type="containsErrors" dxfId="19" priority="4">
      <formula>ISERROR(D38)</formula>
    </cfRule>
  </conditionalFormatting>
  <conditionalFormatting sqref="D5:D37">
    <cfRule type="containsText" dxfId="18" priority="2" stopIfTrue="1" operator="containsText" text="Not ready">
      <formula>NOT(ISERROR(SEARCH("Not ready",D5)))</formula>
    </cfRule>
    <cfRule type="containsText" dxfId="17" priority="3" operator="containsText" text="Ready">
      <formula>NOT(ISERROR(SEARCH("Ready",D5)))</formula>
    </cfRule>
  </conditionalFormatting>
  <conditionalFormatting sqref="C38:C39">
    <cfRule type="containsErrors" dxfId="16" priority="1">
      <formula>ISERROR(C38)</formula>
    </cfRule>
  </conditionalFormatting>
  <dataValidations count="4">
    <dataValidation type="whole" allowBlank="1" showInputMessage="1" showErrorMessage="1" sqref="AI5:AI38 AO5:AO38 AQ5:AQ38 AP5:AP231 AW5:AX38 BC5:BC38 S5:S38 Y5:Y38">
      <formula1>0</formula1>
      <formula2>2</formula2>
    </dataValidation>
    <dataValidation type="whole" allowBlank="1" showInputMessage="1" showErrorMessage="1" sqref="AJ5:AN38 AR5:AS38 AU5:AV38 AY5:AZ38 BB5:BB38 BD5:BF38 BH5:BH38 H5:R38 T5:X38 Z5:AH38">
      <formula1>0</formula1>
      <formula2>1</formula2>
    </dataValidation>
    <dataValidation type="whole" allowBlank="1" showInputMessage="1" showErrorMessage="1" sqref="BA5:BA38 BG5:BG38">
      <formula1>0</formula1>
      <formula2>4</formula2>
    </dataValidation>
    <dataValidation type="whole" allowBlank="1" showInputMessage="1" showErrorMessage="1" sqref="AT5:AT38">
      <formula1>0</formula1>
      <formula2>3</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9"/>
  <sheetViews>
    <sheetView workbookViewId="0">
      <selection activeCell="H1" sqref="H1:BH1"/>
    </sheetView>
  </sheetViews>
  <sheetFormatPr defaultRowHeight="15" x14ac:dyDescent="0.25"/>
  <cols>
    <col min="1" max="3" width="9.140625" style="6"/>
    <col min="4" max="4" width="15.5703125" style="6" customWidth="1"/>
    <col min="5" max="7" width="13.5703125" style="6" customWidth="1"/>
    <col min="8" max="16384" width="9.140625" style="6"/>
  </cols>
  <sheetData>
    <row r="1" spans="1:60" x14ac:dyDescent="0.25">
      <c r="A1" s="31" t="s">
        <v>36</v>
      </c>
      <c r="B1" s="29"/>
      <c r="C1" s="29"/>
      <c r="D1" s="29"/>
      <c r="E1" s="29"/>
      <c r="F1" s="30"/>
      <c r="G1" s="5" t="s">
        <v>0</v>
      </c>
      <c r="H1" s="20" t="s">
        <v>1</v>
      </c>
      <c r="I1" s="20" t="s">
        <v>62</v>
      </c>
      <c r="J1" s="20" t="s">
        <v>2</v>
      </c>
      <c r="K1" s="20" t="s">
        <v>63</v>
      </c>
      <c r="L1" s="20" t="s">
        <v>64</v>
      </c>
      <c r="M1" s="20" t="s">
        <v>65</v>
      </c>
      <c r="N1" s="20" t="s">
        <v>3</v>
      </c>
      <c r="O1" s="20" t="s">
        <v>4</v>
      </c>
      <c r="P1" s="20" t="s">
        <v>5</v>
      </c>
      <c r="Q1" s="20" t="s">
        <v>66</v>
      </c>
      <c r="R1" s="20" t="s">
        <v>67</v>
      </c>
      <c r="S1" s="20" t="s">
        <v>68</v>
      </c>
      <c r="T1" s="20" t="s">
        <v>6</v>
      </c>
      <c r="U1" s="20" t="s">
        <v>7</v>
      </c>
      <c r="V1" s="20" t="s">
        <v>8</v>
      </c>
      <c r="W1" s="20" t="s">
        <v>69</v>
      </c>
      <c r="X1" s="20" t="s">
        <v>9</v>
      </c>
      <c r="Y1" s="20" t="s">
        <v>10</v>
      </c>
      <c r="Z1" s="20" t="s">
        <v>70</v>
      </c>
      <c r="AA1" s="20" t="s">
        <v>71</v>
      </c>
      <c r="AB1" s="20" t="s">
        <v>11</v>
      </c>
      <c r="AC1" s="20" t="s">
        <v>12</v>
      </c>
      <c r="AD1" s="20" t="s">
        <v>13</v>
      </c>
      <c r="AE1" s="20" t="s">
        <v>72</v>
      </c>
      <c r="AF1" s="20" t="s">
        <v>73</v>
      </c>
      <c r="AG1" s="20" t="s">
        <v>74</v>
      </c>
      <c r="AH1" s="20" t="s">
        <v>75</v>
      </c>
      <c r="AI1" s="20" t="s">
        <v>76</v>
      </c>
      <c r="AJ1" s="20" t="s">
        <v>77</v>
      </c>
      <c r="AK1" s="20" t="s">
        <v>78</v>
      </c>
      <c r="AL1" s="20" t="s">
        <v>79</v>
      </c>
      <c r="AM1" s="20" t="s">
        <v>80</v>
      </c>
      <c r="AN1" s="20" t="s">
        <v>14</v>
      </c>
      <c r="AO1" s="20" t="s">
        <v>81</v>
      </c>
      <c r="AP1" s="20" t="s">
        <v>129</v>
      </c>
      <c r="AQ1" s="20" t="s">
        <v>130</v>
      </c>
      <c r="AR1" s="20" t="s">
        <v>131</v>
      </c>
      <c r="AS1" s="20" t="s">
        <v>132</v>
      </c>
      <c r="AT1" s="20" t="s">
        <v>133</v>
      </c>
      <c r="AU1" s="20" t="s">
        <v>15</v>
      </c>
      <c r="AV1" s="20" t="s">
        <v>134</v>
      </c>
      <c r="AW1" s="20" t="s">
        <v>135</v>
      </c>
      <c r="AX1" s="20" t="s">
        <v>136</v>
      </c>
      <c r="AY1" s="20" t="s">
        <v>137</v>
      </c>
      <c r="AZ1" s="20" t="s">
        <v>138</v>
      </c>
      <c r="BA1" s="20" t="s">
        <v>139</v>
      </c>
      <c r="BB1" s="20" t="s">
        <v>140</v>
      </c>
      <c r="BC1" s="20" t="s">
        <v>141</v>
      </c>
      <c r="BD1" s="20" t="s">
        <v>142</v>
      </c>
      <c r="BE1" s="20" t="s">
        <v>143</v>
      </c>
      <c r="BF1" s="20" t="s">
        <v>144</v>
      </c>
      <c r="BG1" s="20" t="s">
        <v>145</v>
      </c>
      <c r="BH1" s="20" t="s">
        <v>146</v>
      </c>
    </row>
    <row r="2" spans="1:60" x14ac:dyDescent="0.25">
      <c r="A2" s="31" t="s">
        <v>37</v>
      </c>
      <c r="B2" s="29"/>
      <c r="C2" s="29"/>
      <c r="D2" s="29"/>
      <c r="E2" s="29"/>
      <c r="F2" s="30"/>
      <c r="G2" s="7" t="s">
        <v>16</v>
      </c>
      <c r="H2" s="20">
        <v>1</v>
      </c>
      <c r="I2" s="20">
        <v>1</v>
      </c>
      <c r="J2" s="20">
        <v>1</v>
      </c>
      <c r="K2" s="20">
        <v>1</v>
      </c>
      <c r="L2" s="20">
        <v>1</v>
      </c>
      <c r="M2" s="20">
        <v>1</v>
      </c>
      <c r="N2" s="20">
        <v>1</v>
      </c>
      <c r="O2" s="20">
        <v>1</v>
      </c>
      <c r="P2" s="20">
        <v>1</v>
      </c>
      <c r="Q2" s="20">
        <v>1</v>
      </c>
      <c r="R2" s="20">
        <v>1</v>
      </c>
      <c r="S2" s="20">
        <v>2</v>
      </c>
      <c r="T2" s="20">
        <v>1</v>
      </c>
      <c r="U2" s="20">
        <v>1</v>
      </c>
      <c r="V2" s="20">
        <v>1</v>
      </c>
      <c r="W2" s="20">
        <v>1</v>
      </c>
      <c r="X2" s="20">
        <v>1</v>
      </c>
      <c r="Y2" s="20">
        <v>2</v>
      </c>
      <c r="Z2" s="20">
        <v>1</v>
      </c>
      <c r="AA2" s="20">
        <v>1</v>
      </c>
      <c r="AB2" s="20">
        <v>1</v>
      </c>
      <c r="AC2" s="20">
        <v>1</v>
      </c>
      <c r="AD2" s="20">
        <v>1</v>
      </c>
      <c r="AE2" s="20">
        <v>1</v>
      </c>
      <c r="AF2" s="20">
        <v>1</v>
      </c>
      <c r="AG2" s="20">
        <v>1</v>
      </c>
      <c r="AH2" s="20">
        <v>1</v>
      </c>
      <c r="AI2" s="20">
        <v>2</v>
      </c>
      <c r="AJ2" s="20">
        <v>1</v>
      </c>
      <c r="AK2" s="20">
        <v>1</v>
      </c>
      <c r="AL2" s="20">
        <v>1</v>
      </c>
      <c r="AM2" s="20">
        <v>1</v>
      </c>
      <c r="AN2" s="20">
        <v>1</v>
      </c>
      <c r="AO2" s="20">
        <v>2</v>
      </c>
      <c r="AP2" s="20">
        <v>2</v>
      </c>
      <c r="AQ2" s="20">
        <v>2</v>
      </c>
      <c r="AR2" s="20">
        <v>1</v>
      </c>
      <c r="AS2" s="20">
        <v>1</v>
      </c>
      <c r="AT2" s="20">
        <v>3</v>
      </c>
      <c r="AU2" s="20">
        <v>1</v>
      </c>
      <c r="AV2" s="20">
        <v>1</v>
      </c>
      <c r="AW2" s="20">
        <v>2</v>
      </c>
      <c r="AX2" s="20">
        <v>2</v>
      </c>
      <c r="AY2" s="20">
        <v>1</v>
      </c>
      <c r="AZ2" s="20">
        <v>1</v>
      </c>
      <c r="BA2" s="20">
        <v>4</v>
      </c>
      <c r="BB2" s="20">
        <v>1</v>
      </c>
      <c r="BC2" s="20">
        <v>2</v>
      </c>
      <c r="BD2" s="20">
        <v>1</v>
      </c>
      <c r="BE2" s="20">
        <v>1</v>
      </c>
      <c r="BF2" s="20">
        <v>1</v>
      </c>
      <c r="BG2" s="20">
        <v>4</v>
      </c>
      <c r="BH2" s="20">
        <v>1</v>
      </c>
    </row>
    <row r="3" spans="1:60" ht="96" customHeight="1" x14ac:dyDescent="0.25">
      <c r="A3" s="25"/>
      <c r="B3" s="26"/>
      <c r="C3" s="26"/>
      <c r="D3" s="26"/>
      <c r="E3" s="26"/>
      <c r="F3" s="27"/>
      <c r="G3" s="4" t="s">
        <v>17</v>
      </c>
      <c r="H3" s="21" t="s">
        <v>22</v>
      </c>
      <c r="I3" s="21" t="s">
        <v>19</v>
      </c>
      <c r="J3" s="21" t="s">
        <v>18</v>
      </c>
      <c r="K3" s="21" t="s">
        <v>82</v>
      </c>
      <c r="L3" s="21" t="s">
        <v>83</v>
      </c>
      <c r="M3" s="21" t="s">
        <v>21</v>
      </c>
      <c r="N3" s="21" t="s">
        <v>21</v>
      </c>
      <c r="O3" s="21" t="s">
        <v>18</v>
      </c>
      <c r="P3" s="21" t="s">
        <v>84</v>
      </c>
      <c r="Q3" s="21" t="s">
        <v>85</v>
      </c>
      <c r="R3" s="21" t="s">
        <v>24</v>
      </c>
      <c r="S3" s="21" t="s">
        <v>86</v>
      </c>
      <c r="T3" s="21" t="s">
        <v>26</v>
      </c>
      <c r="U3" s="21" t="s">
        <v>87</v>
      </c>
      <c r="V3" s="21" t="s">
        <v>88</v>
      </c>
      <c r="W3" s="21" t="s">
        <v>88</v>
      </c>
      <c r="X3" s="21" t="s">
        <v>89</v>
      </c>
      <c r="Y3" s="21" t="s">
        <v>18</v>
      </c>
      <c r="Z3" s="21" t="s">
        <v>23</v>
      </c>
      <c r="AA3" s="21" t="s">
        <v>20</v>
      </c>
      <c r="AB3" s="21" t="s">
        <v>90</v>
      </c>
      <c r="AC3" s="21" t="s">
        <v>90</v>
      </c>
      <c r="AD3" s="21" t="s">
        <v>25</v>
      </c>
      <c r="AE3" s="21" t="s">
        <v>91</v>
      </c>
      <c r="AF3" s="21" t="s">
        <v>91</v>
      </c>
      <c r="AG3" s="21" t="s">
        <v>20</v>
      </c>
      <c r="AH3" s="21" t="s">
        <v>20</v>
      </c>
      <c r="AI3" s="21" t="s">
        <v>24</v>
      </c>
      <c r="AJ3" s="21" t="s">
        <v>27</v>
      </c>
      <c r="AK3" s="21" t="s">
        <v>18</v>
      </c>
      <c r="AL3" s="21" t="s">
        <v>20</v>
      </c>
      <c r="AM3" s="21" t="s">
        <v>92</v>
      </c>
      <c r="AN3" s="21" t="s">
        <v>93</v>
      </c>
      <c r="AO3" s="21" t="s">
        <v>25</v>
      </c>
      <c r="AP3" s="21" t="s">
        <v>96</v>
      </c>
      <c r="AQ3" s="21" t="s">
        <v>96</v>
      </c>
      <c r="AR3" s="21" t="s">
        <v>97</v>
      </c>
      <c r="AS3" s="21" t="s">
        <v>20</v>
      </c>
      <c r="AT3" s="21" t="s">
        <v>98</v>
      </c>
      <c r="AU3" s="21" t="s">
        <v>95</v>
      </c>
      <c r="AV3" s="21" t="s">
        <v>99</v>
      </c>
      <c r="AW3" s="21" t="s">
        <v>100</v>
      </c>
      <c r="AX3" s="21" t="s">
        <v>101</v>
      </c>
      <c r="AY3" s="21" t="s">
        <v>100</v>
      </c>
      <c r="AZ3" s="21" t="s">
        <v>102</v>
      </c>
      <c r="BA3" s="21" t="s">
        <v>94</v>
      </c>
      <c r="BB3" s="21" t="s">
        <v>25</v>
      </c>
      <c r="BC3" s="21" t="s">
        <v>103</v>
      </c>
      <c r="BD3" s="21" t="s">
        <v>103</v>
      </c>
      <c r="BE3" s="21" t="s">
        <v>20</v>
      </c>
      <c r="BF3" s="21" t="s">
        <v>104</v>
      </c>
      <c r="BG3" s="21" t="s">
        <v>105</v>
      </c>
      <c r="BH3" s="21" t="s">
        <v>21</v>
      </c>
    </row>
    <row r="4" spans="1:60" ht="45.75" customHeight="1" x14ac:dyDescent="0.25">
      <c r="A4" s="8" t="s">
        <v>28</v>
      </c>
      <c r="B4" s="8" t="s">
        <v>29</v>
      </c>
      <c r="C4" s="8" t="s">
        <v>32</v>
      </c>
      <c r="D4" s="8" t="s">
        <v>33</v>
      </c>
      <c r="E4" s="8" t="s">
        <v>30</v>
      </c>
      <c r="F4" s="8" t="s">
        <v>31</v>
      </c>
      <c r="G4" s="11" t="s">
        <v>56</v>
      </c>
      <c r="H4" s="22"/>
      <c r="I4" s="22"/>
      <c r="J4" s="22"/>
      <c r="K4" s="22"/>
      <c r="L4" s="22"/>
      <c r="M4" s="22"/>
      <c r="N4" s="22" t="s">
        <v>106</v>
      </c>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row>
    <row r="5" spans="1:60" x14ac:dyDescent="0.25">
      <c r="C5" s="6">
        <f>SUM(H5:BH5)</f>
        <v>0</v>
      </c>
      <c r="D5" s="6" t="str">
        <f>IF(C5&gt;=Lookups!$B$3,"Ready","Not ready")</f>
        <v>Not ready</v>
      </c>
      <c r="E5" s="6">
        <f>SUM(K5,L5,X5)</f>
        <v>0</v>
      </c>
      <c r="F5" s="6">
        <f>SUM(H5,I5,J5,K5,L5,M5,N5,O5,P5,Q5,Y5,Z5,AK5,AT5,BH5)</f>
        <v>0</v>
      </c>
      <c r="G5" s="6">
        <f>SUM(P5,Q5,T5,AA5,AD5,AG5,AH5,AL5,AM5,AN5,AO5,AS5,AU5,AV5,BA5,BB5,BE5,BF5,BG5)</f>
        <v>0</v>
      </c>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row>
    <row r="6" spans="1:60" x14ac:dyDescent="0.25">
      <c r="C6" s="6">
        <f t="shared" ref="C6:C37" si="0">SUM(H6:BH6)</f>
        <v>0</v>
      </c>
      <c r="D6" s="6" t="str">
        <f>IF(C6&gt;=Lookups!$B$3,"Ready","Not ready")</f>
        <v>Not ready</v>
      </c>
      <c r="E6" s="6">
        <f t="shared" ref="E6:E37" si="1">SUM(K6,L6,X6)</f>
        <v>0</v>
      </c>
      <c r="F6" s="6">
        <f t="shared" ref="F6:F37" si="2">SUM(H6,I6,J6,K6,L6,M6,N6,O6,P6,Q6,Y6,Z6,AK6,AT6,BH6)</f>
        <v>0</v>
      </c>
      <c r="G6" s="6">
        <f t="shared" ref="G6:G37" si="3">SUM(P6,Q6,T6,AA6,AD6,AG6,AH6,AL6,AM6,AN6,AO6,AS6,AU6,AV6,BA6,BB6,BE6,BF6,BG6)</f>
        <v>0</v>
      </c>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row>
    <row r="7" spans="1:60" x14ac:dyDescent="0.25">
      <c r="C7" s="6">
        <f t="shared" si="0"/>
        <v>0</v>
      </c>
      <c r="D7" s="6" t="str">
        <f>IF(C7&gt;=Lookups!$B$3,"Ready","Not ready")</f>
        <v>Not ready</v>
      </c>
      <c r="E7" s="6">
        <f t="shared" si="1"/>
        <v>0</v>
      </c>
      <c r="F7" s="6">
        <f t="shared" si="2"/>
        <v>0</v>
      </c>
      <c r="G7" s="6">
        <f t="shared" si="3"/>
        <v>0</v>
      </c>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row>
    <row r="8" spans="1:60" x14ac:dyDescent="0.25">
      <c r="C8" s="6">
        <f t="shared" si="0"/>
        <v>0</v>
      </c>
      <c r="D8" s="6" t="str">
        <f>IF(C8&gt;=Lookups!$B$3,"Ready","Not ready")</f>
        <v>Not ready</v>
      </c>
      <c r="E8" s="6">
        <f t="shared" si="1"/>
        <v>0</v>
      </c>
      <c r="F8" s="6">
        <f t="shared" si="2"/>
        <v>0</v>
      </c>
      <c r="G8" s="6">
        <f t="shared" si="3"/>
        <v>0</v>
      </c>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row>
    <row r="9" spans="1:60" x14ac:dyDescent="0.25">
      <c r="C9" s="6">
        <f t="shared" si="0"/>
        <v>0</v>
      </c>
      <c r="D9" s="6" t="str">
        <f>IF(C9&gt;=Lookups!$B$3,"Ready","Not ready")</f>
        <v>Not ready</v>
      </c>
      <c r="E9" s="6">
        <f t="shared" si="1"/>
        <v>0</v>
      </c>
      <c r="F9" s="6">
        <f t="shared" si="2"/>
        <v>0</v>
      </c>
      <c r="G9" s="6">
        <f t="shared" si="3"/>
        <v>0</v>
      </c>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row>
    <row r="10" spans="1:60" x14ac:dyDescent="0.25">
      <c r="C10" s="6">
        <f t="shared" si="0"/>
        <v>0</v>
      </c>
      <c r="D10" s="6" t="str">
        <f>IF(C10&gt;=Lookups!$B$3,"Ready","Not ready")</f>
        <v>Not ready</v>
      </c>
      <c r="E10" s="6">
        <f t="shared" si="1"/>
        <v>0</v>
      </c>
      <c r="F10" s="6">
        <f t="shared" si="2"/>
        <v>0</v>
      </c>
      <c r="G10" s="6">
        <f t="shared" si="3"/>
        <v>0</v>
      </c>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row>
    <row r="11" spans="1:60" x14ac:dyDescent="0.25">
      <c r="C11" s="6">
        <f t="shared" si="0"/>
        <v>0</v>
      </c>
      <c r="D11" s="6" t="str">
        <f>IF(C11&gt;=Lookups!$B$3,"Ready","Not ready")</f>
        <v>Not ready</v>
      </c>
      <c r="E11" s="6">
        <f t="shared" si="1"/>
        <v>0</v>
      </c>
      <c r="F11" s="6">
        <f t="shared" si="2"/>
        <v>0</v>
      </c>
      <c r="G11" s="6">
        <f t="shared" si="3"/>
        <v>0</v>
      </c>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row>
    <row r="12" spans="1:60" x14ac:dyDescent="0.25">
      <c r="C12" s="6">
        <f t="shared" si="0"/>
        <v>0</v>
      </c>
      <c r="D12" s="6" t="str">
        <f>IF(C12&gt;=Lookups!$B$3,"Ready","Not ready")</f>
        <v>Not ready</v>
      </c>
      <c r="E12" s="6">
        <f t="shared" si="1"/>
        <v>0</v>
      </c>
      <c r="F12" s="6">
        <f t="shared" si="2"/>
        <v>0</v>
      </c>
      <c r="G12" s="6">
        <f t="shared" si="3"/>
        <v>0</v>
      </c>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row>
    <row r="13" spans="1:60" x14ac:dyDescent="0.25">
      <c r="C13" s="6">
        <f t="shared" si="0"/>
        <v>0</v>
      </c>
      <c r="D13" s="6" t="str">
        <f>IF(C13&gt;=Lookups!$B$3,"Ready","Not ready")</f>
        <v>Not ready</v>
      </c>
      <c r="E13" s="6">
        <f t="shared" si="1"/>
        <v>0</v>
      </c>
      <c r="F13" s="6">
        <f t="shared" si="2"/>
        <v>0</v>
      </c>
      <c r="G13" s="6">
        <f t="shared" si="3"/>
        <v>0</v>
      </c>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row>
    <row r="14" spans="1:60" x14ac:dyDescent="0.25">
      <c r="C14" s="6">
        <f t="shared" si="0"/>
        <v>0</v>
      </c>
      <c r="D14" s="6" t="str">
        <f>IF(C14&gt;=Lookups!$B$3,"Ready","Not ready")</f>
        <v>Not ready</v>
      </c>
      <c r="E14" s="6">
        <f t="shared" si="1"/>
        <v>0</v>
      </c>
      <c r="F14" s="6">
        <f t="shared" si="2"/>
        <v>0</v>
      </c>
      <c r="G14" s="6">
        <f t="shared" si="3"/>
        <v>0</v>
      </c>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row>
    <row r="15" spans="1:60" x14ac:dyDescent="0.25">
      <c r="C15" s="6">
        <f t="shared" si="0"/>
        <v>0</v>
      </c>
      <c r="D15" s="6" t="str">
        <f>IF(C15&gt;=Lookups!$B$3,"Ready","Not ready")</f>
        <v>Not ready</v>
      </c>
      <c r="E15" s="6">
        <f t="shared" si="1"/>
        <v>0</v>
      </c>
      <c r="F15" s="6">
        <f t="shared" si="2"/>
        <v>0</v>
      </c>
      <c r="G15" s="6">
        <f t="shared" si="3"/>
        <v>0</v>
      </c>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row>
    <row r="16" spans="1:60" x14ac:dyDescent="0.25">
      <c r="C16" s="6">
        <f t="shared" si="0"/>
        <v>0</v>
      </c>
      <c r="D16" s="6" t="str">
        <f>IF(C16&gt;=Lookups!$B$3,"Ready","Not ready")</f>
        <v>Not ready</v>
      </c>
      <c r="E16" s="6">
        <f t="shared" si="1"/>
        <v>0</v>
      </c>
      <c r="F16" s="6">
        <f t="shared" si="2"/>
        <v>0</v>
      </c>
      <c r="G16" s="6">
        <f t="shared" si="3"/>
        <v>0</v>
      </c>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row>
    <row r="17" spans="3:60" x14ac:dyDescent="0.25">
      <c r="C17" s="6">
        <f t="shared" si="0"/>
        <v>0</v>
      </c>
      <c r="D17" s="6" t="str">
        <f>IF(C17&gt;=Lookups!$B$3,"Ready","Not ready")</f>
        <v>Not ready</v>
      </c>
      <c r="E17" s="6">
        <f t="shared" si="1"/>
        <v>0</v>
      </c>
      <c r="F17" s="6">
        <f t="shared" si="2"/>
        <v>0</v>
      </c>
      <c r="G17" s="6">
        <f t="shared" si="3"/>
        <v>0</v>
      </c>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row>
    <row r="18" spans="3:60" x14ac:dyDescent="0.25">
      <c r="C18" s="6">
        <f t="shared" si="0"/>
        <v>0</v>
      </c>
      <c r="D18" s="6" t="str">
        <f>IF(C18&gt;=Lookups!$B$3,"Ready","Not ready")</f>
        <v>Not ready</v>
      </c>
      <c r="E18" s="6">
        <f t="shared" si="1"/>
        <v>0</v>
      </c>
      <c r="F18" s="6">
        <f t="shared" si="2"/>
        <v>0</v>
      </c>
      <c r="G18" s="6">
        <f t="shared" si="3"/>
        <v>0</v>
      </c>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row>
    <row r="19" spans="3:60" x14ac:dyDescent="0.25">
      <c r="C19" s="6">
        <f t="shared" si="0"/>
        <v>0</v>
      </c>
      <c r="D19" s="6" t="str">
        <f>IF(C19&gt;=Lookups!$B$3,"Ready","Not ready")</f>
        <v>Not ready</v>
      </c>
      <c r="E19" s="6">
        <f t="shared" si="1"/>
        <v>0</v>
      </c>
      <c r="F19" s="6">
        <f t="shared" si="2"/>
        <v>0</v>
      </c>
      <c r="G19" s="6">
        <f t="shared" si="3"/>
        <v>0</v>
      </c>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row>
    <row r="20" spans="3:60" x14ac:dyDescent="0.25">
      <c r="C20" s="6">
        <f t="shared" si="0"/>
        <v>0</v>
      </c>
      <c r="D20" s="6" t="str">
        <f>IF(C20&gt;=Lookups!$B$3,"Ready","Not ready")</f>
        <v>Not ready</v>
      </c>
      <c r="E20" s="6">
        <f t="shared" si="1"/>
        <v>0</v>
      </c>
      <c r="F20" s="6">
        <f t="shared" si="2"/>
        <v>0</v>
      </c>
      <c r="G20" s="6">
        <f t="shared" si="3"/>
        <v>0</v>
      </c>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row>
    <row r="21" spans="3:60" x14ac:dyDescent="0.25">
      <c r="C21" s="6">
        <f t="shared" si="0"/>
        <v>0</v>
      </c>
      <c r="D21" s="6" t="str">
        <f>IF(C21&gt;=Lookups!$B$3,"Ready","Not ready")</f>
        <v>Not ready</v>
      </c>
      <c r="E21" s="6">
        <f t="shared" si="1"/>
        <v>0</v>
      </c>
      <c r="F21" s="6">
        <f t="shared" si="2"/>
        <v>0</v>
      </c>
      <c r="G21" s="6">
        <f t="shared" si="3"/>
        <v>0</v>
      </c>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row>
    <row r="22" spans="3:60" x14ac:dyDescent="0.25">
      <c r="C22" s="6">
        <f t="shared" si="0"/>
        <v>0</v>
      </c>
      <c r="D22" s="6" t="str">
        <f>IF(C22&gt;=Lookups!$B$3,"Ready","Not ready")</f>
        <v>Not ready</v>
      </c>
      <c r="E22" s="6">
        <f t="shared" si="1"/>
        <v>0</v>
      </c>
      <c r="F22" s="6">
        <f t="shared" si="2"/>
        <v>0</v>
      </c>
      <c r="G22" s="6">
        <f t="shared" si="3"/>
        <v>0</v>
      </c>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row>
    <row r="23" spans="3:60" x14ac:dyDescent="0.25">
      <c r="C23" s="6">
        <f t="shared" si="0"/>
        <v>0</v>
      </c>
      <c r="D23" s="6" t="str">
        <f>IF(C23&gt;=Lookups!$B$3,"Ready","Not ready")</f>
        <v>Not ready</v>
      </c>
      <c r="E23" s="6">
        <f t="shared" si="1"/>
        <v>0</v>
      </c>
      <c r="F23" s="6">
        <f t="shared" si="2"/>
        <v>0</v>
      </c>
      <c r="G23" s="6">
        <f t="shared" si="3"/>
        <v>0</v>
      </c>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row>
    <row r="24" spans="3:60" x14ac:dyDescent="0.25">
      <c r="C24" s="6">
        <f t="shared" si="0"/>
        <v>0</v>
      </c>
      <c r="D24" s="6" t="str">
        <f>IF(C24&gt;=Lookups!$B$3,"Ready","Not ready")</f>
        <v>Not ready</v>
      </c>
      <c r="E24" s="6">
        <f t="shared" si="1"/>
        <v>0</v>
      </c>
      <c r="F24" s="6">
        <f t="shared" si="2"/>
        <v>0</v>
      </c>
      <c r="G24" s="6">
        <f t="shared" si="3"/>
        <v>0</v>
      </c>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row>
    <row r="25" spans="3:60" x14ac:dyDescent="0.25">
      <c r="C25" s="6">
        <f t="shared" si="0"/>
        <v>0</v>
      </c>
      <c r="D25" s="6" t="str">
        <f>IF(C25&gt;=Lookups!$B$3,"Ready","Not ready")</f>
        <v>Not ready</v>
      </c>
      <c r="E25" s="6">
        <f t="shared" si="1"/>
        <v>0</v>
      </c>
      <c r="F25" s="6">
        <f t="shared" si="2"/>
        <v>0</v>
      </c>
      <c r="G25" s="6">
        <f t="shared" si="3"/>
        <v>0</v>
      </c>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row>
    <row r="26" spans="3:60" x14ac:dyDescent="0.25">
      <c r="C26" s="6">
        <f t="shared" si="0"/>
        <v>0</v>
      </c>
      <c r="D26" s="6" t="str">
        <f>IF(C26&gt;=Lookups!$B$3,"Ready","Not ready")</f>
        <v>Not ready</v>
      </c>
      <c r="E26" s="6">
        <f t="shared" si="1"/>
        <v>0</v>
      </c>
      <c r="F26" s="6">
        <f t="shared" si="2"/>
        <v>0</v>
      </c>
      <c r="G26" s="6">
        <f t="shared" si="3"/>
        <v>0</v>
      </c>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row>
    <row r="27" spans="3:60" x14ac:dyDescent="0.25">
      <c r="C27" s="6">
        <f t="shared" si="0"/>
        <v>0</v>
      </c>
      <c r="D27" s="6" t="str">
        <f>IF(C27&gt;=Lookups!$B$3,"Ready","Not ready")</f>
        <v>Not ready</v>
      </c>
      <c r="E27" s="6">
        <f t="shared" si="1"/>
        <v>0</v>
      </c>
      <c r="F27" s="6">
        <f t="shared" si="2"/>
        <v>0</v>
      </c>
      <c r="G27" s="6">
        <f t="shared" si="3"/>
        <v>0</v>
      </c>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row>
    <row r="28" spans="3:60" x14ac:dyDescent="0.25">
      <c r="C28" s="6">
        <f t="shared" si="0"/>
        <v>0</v>
      </c>
      <c r="D28" s="6" t="str">
        <f>IF(C28&gt;=Lookups!$B$3,"Ready","Not ready")</f>
        <v>Not ready</v>
      </c>
      <c r="E28" s="6">
        <f t="shared" si="1"/>
        <v>0</v>
      </c>
      <c r="F28" s="6">
        <f t="shared" si="2"/>
        <v>0</v>
      </c>
      <c r="G28" s="6">
        <f t="shared" si="3"/>
        <v>0</v>
      </c>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row>
    <row r="29" spans="3:60" x14ac:dyDescent="0.25">
      <c r="C29" s="6">
        <f t="shared" si="0"/>
        <v>0</v>
      </c>
      <c r="D29" s="6" t="str">
        <f>IF(C29&gt;=Lookups!$B$3,"Ready","Not ready")</f>
        <v>Not ready</v>
      </c>
      <c r="E29" s="6">
        <f t="shared" si="1"/>
        <v>0</v>
      </c>
      <c r="F29" s="6">
        <f t="shared" si="2"/>
        <v>0</v>
      </c>
      <c r="G29" s="6">
        <f t="shared" si="3"/>
        <v>0</v>
      </c>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row>
    <row r="30" spans="3:60" x14ac:dyDescent="0.25">
      <c r="C30" s="6">
        <f t="shared" si="0"/>
        <v>0</v>
      </c>
      <c r="D30" s="6" t="str">
        <f>IF(C30&gt;=Lookups!$B$3,"Ready","Not ready")</f>
        <v>Not ready</v>
      </c>
      <c r="E30" s="6">
        <f t="shared" si="1"/>
        <v>0</v>
      </c>
      <c r="F30" s="6">
        <f t="shared" si="2"/>
        <v>0</v>
      </c>
      <c r="G30" s="6">
        <f t="shared" si="3"/>
        <v>0</v>
      </c>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row>
    <row r="31" spans="3:60" x14ac:dyDescent="0.25">
      <c r="C31" s="6">
        <f t="shared" si="0"/>
        <v>0</v>
      </c>
      <c r="D31" s="6" t="str">
        <f>IF(C31&gt;=Lookups!$B$3,"Ready","Not ready")</f>
        <v>Not ready</v>
      </c>
      <c r="E31" s="6">
        <f t="shared" si="1"/>
        <v>0</v>
      </c>
      <c r="F31" s="6">
        <f t="shared" si="2"/>
        <v>0</v>
      </c>
      <c r="G31" s="6">
        <f t="shared" si="3"/>
        <v>0</v>
      </c>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row>
    <row r="32" spans="3:60" x14ac:dyDescent="0.25">
      <c r="C32" s="6">
        <f t="shared" si="0"/>
        <v>0</v>
      </c>
      <c r="D32" s="6" t="str">
        <f>IF(C32&gt;=Lookups!$B$3,"Ready","Not ready")</f>
        <v>Not ready</v>
      </c>
      <c r="E32" s="6">
        <f t="shared" si="1"/>
        <v>0</v>
      </c>
      <c r="F32" s="6">
        <f t="shared" si="2"/>
        <v>0</v>
      </c>
      <c r="G32" s="6">
        <f t="shared" si="3"/>
        <v>0</v>
      </c>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row>
    <row r="33" spans="1:60" x14ac:dyDescent="0.25">
      <c r="C33" s="6">
        <f t="shared" si="0"/>
        <v>0</v>
      </c>
      <c r="D33" s="6" t="str">
        <f>IF(C33&gt;=Lookups!$B$3,"Ready","Not ready")</f>
        <v>Not ready</v>
      </c>
      <c r="E33" s="6">
        <f t="shared" si="1"/>
        <v>0</v>
      </c>
      <c r="F33" s="6">
        <f t="shared" si="2"/>
        <v>0</v>
      </c>
      <c r="G33" s="6">
        <f t="shared" si="3"/>
        <v>0</v>
      </c>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row>
    <row r="34" spans="1:60" x14ac:dyDescent="0.25">
      <c r="C34" s="6">
        <f t="shared" si="0"/>
        <v>0</v>
      </c>
      <c r="D34" s="6" t="str">
        <f>IF(C34&gt;=Lookups!$B$3,"Ready","Not ready")</f>
        <v>Not ready</v>
      </c>
      <c r="E34" s="6">
        <f t="shared" si="1"/>
        <v>0</v>
      </c>
      <c r="F34" s="6">
        <f t="shared" si="2"/>
        <v>0</v>
      </c>
      <c r="G34" s="6">
        <f t="shared" si="3"/>
        <v>0</v>
      </c>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row>
    <row r="35" spans="1:60" x14ac:dyDescent="0.25">
      <c r="C35" s="6">
        <f t="shared" si="0"/>
        <v>0</v>
      </c>
      <c r="D35" s="6" t="str">
        <f>IF(C35&gt;=Lookups!$B$3,"Ready","Not ready")</f>
        <v>Not ready</v>
      </c>
      <c r="E35" s="6">
        <f t="shared" si="1"/>
        <v>0</v>
      </c>
      <c r="F35" s="6">
        <f t="shared" si="2"/>
        <v>0</v>
      </c>
      <c r="G35" s="6">
        <f t="shared" si="3"/>
        <v>0</v>
      </c>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row>
    <row r="36" spans="1:60" x14ac:dyDescent="0.25">
      <c r="C36" s="6">
        <f t="shared" si="0"/>
        <v>0</v>
      </c>
      <c r="D36" s="6" t="str">
        <f>IF(C36&gt;=Lookups!$B$3,"Ready","Not ready")</f>
        <v>Not ready</v>
      </c>
      <c r="E36" s="6">
        <f t="shared" si="1"/>
        <v>0</v>
      </c>
      <c r="F36" s="6">
        <f t="shared" si="2"/>
        <v>0</v>
      </c>
      <c r="G36" s="6">
        <f t="shared" si="3"/>
        <v>0</v>
      </c>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row>
    <row r="37" spans="1:60" x14ac:dyDescent="0.25">
      <c r="C37" s="6">
        <f t="shared" si="0"/>
        <v>0</v>
      </c>
      <c r="D37" s="6" t="str">
        <f>IF(C37&gt;=Lookups!$B$3,"Ready","Not ready")</f>
        <v>Not ready</v>
      </c>
      <c r="E37" s="6">
        <f t="shared" si="1"/>
        <v>0</v>
      </c>
      <c r="F37" s="6">
        <f t="shared" si="2"/>
        <v>0</v>
      </c>
      <c r="G37" s="6">
        <f t="shared" si="3"/>
        <v>0</v>
      </c>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row>
    <row r="38" spans="1:60" x14ac:dyDescent="0.25">
      <c r="A38" s="9" t="s">
        <v>53</v>
      </c>
      <c r="B38" s="9"/>
      <c r="C38" s="9" t="e">
        <f>AVERAGEIF(C5:C37,"&gt;0")</f>
        <v>#DIV/0!</v>
      </c>
      <c r="D38" s="9"/>
      <c r="E38" s="9" t="e">
        <f>SUM(E5:E37)/$C$39</f>
        <v>#DIV/0!</v>
      </c>
      <c r="F38" s="9" t="e">
        <f>SUM(F5:F37)/$C$39</f>
        <v>#DIV/0!</v>
      </c>
      <c r="G38" s="9" t="e">
        <f>SUM(G5:G37)/$C$39</f>
        <v>#DIV/0!</v>
      </c>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row>
    <row r="39" spans="1:60" x14ac:dyDescent="0.25">
      <c r="A39" s="9" t="s">
        <v>55</v>
      </c>
      <c r="B39" s="9"/>
      <c r="C39" s="9">
        <f>COUNTIF(C5:C37,"&gt;0")</f>
        <v>0</v>
      </c>
      <c r="D39" s="9"/>
      <c r="E39" s="9"/>
      <c r="F39" s="9"/>
      <c r="G39" s="9"/>
    </row>
  </sheetData>
  <mergeCells count="3">
    <mergeCell ref="A1:F1"/>
    <mergeCell ref="A2:F2"/>
    <mergeCell ref="A3:F3"/>
  </mergeCells>
  <conditionalFormatting sqref="D38:G38">
    <cfRule type="containsErrors" dxfId="15" priority="4">
      <formula>ISERROR(D38)</formula>
    </cfRule>
  </conditionalFormatting>
  <conditionalFormatting sqref="D5:D37">
    <cfRule type="containsText" dxfId="14" priority="2" stopIfTrue="1" operator="containsText" text="Not ready">
      <formula>NOT(ISERROR(SEARCH("Not ready",D5)))</formula>
    </cfRule>
    <cfRule type="containsText" dxfId="13" priority="3" operator="containsText" text="Ready">
      <formula>NOT(ISERROR(SEARCH("Ready",D5)))</formula>
    </cfRule>
  </conditionalFormatting>
  <conditionalFormatting sqref="C38:C39">
    <cfRule type="containsErrors" dxfId="12" priority="1">
      <formula>ISERROR(C38)</formula>
    </cfRule>
  </conditionalFormatting>
  <dataValidations count="4">
    <dataValidation type="whole" allowBlank="1" showInputMessage="1" showErrorMessage="1" sqref="AT5:AT38">
      <formula1>0</formula1>
      <formula2>3</formula2>
    </dataValidation>
    <dataValidation type="whole" allowBlank="1" showInputMessage="1" showErrorMessage="1" sqref="BA5:BA38 BG5:BG38">
      <formula1>0</formula1>
      <formula2>4</formula2>
    </dataValidation>
    <dataValidation type="whole" allowBlank="1" showInputMessage="1" showErrorMessage="1" sqref="AJ5:AN38 AR5:AS38 AU5:AV38 AY5:AZ38 BB5:BB38 BD5:BF38 BH5:BH38 H5:R38 T5:X38 Z5:AH38">
      <formula1>0</formula1>
      <formula2>1</formula2>
    </dataValidation>
    <dataValidation type="whole" allowBlank="1" showInputMessage="1" showErrorMessage="1" sqref="AI5:AI38 AO5:AO38 AQ5:AQ38 AP5:AP231 AW5:AX38 BC5:BC38 S5:S38 Y5:Y38">
      <formula1>0</formula1>
      <formula2>2</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17</vt:i4>
      </vt:variant>
    </vt:vector>
  </HeadingPairs>
  <TitlesOfParts>
    <vt:vector size="30" baseType="lpstr">
      <vt:lpstr>How to use</vt:lpstr>
      <vt:lpstr>Totals</vt:lpstr>
      <vt:lpstr>Reports</vt:lpstr>
      <vt:lpstr>Class 1</vt:lpstr>
      <vt:lpstr>Class 2</vt:lpstr>
      <vt:lpstr>Class 3</vt:lpstr>
      <vt:lpstr>Class 4</vt:lpstr>
      <vt:lpstr>Class 5</vt:lpstr>
      <vt:lpstr>Class 6</vt:lpstr>
      <vt:lpstr>Class 7</vt:lpstr>
      <vt:lpstr>Class 8</vt:lpstr>
      <vt:lpstr>Class 9</vt:lpstr>
      <vt:lpstr>Lookups</vt:lpstr>
      <vt:lpstr>Lookups!class</vt:lpstr>
      <vt:lpstr>class</vt:lpstr>
      <vt:lpstr>class1list</vt:lpstr>
      <vt:lpstr>class2</vt:lpstr>
      <vt:lpstr>class2list</vt:lpstr>
      <vt:lpstr>class3list</vt:lpstr>
      <vt:lpstr>class4list</vt:lpstr>
      <vt:lpstr>class5list</vt:lpstr>
      <vt:lpstr>class6list</vt:lpstr>
      <vt:lpstr>class7list</vt:lpstr>
      <vt:lpstr>class8list</vt:lpstr>
      <vt:lpstr>class9list</vt:lpstr>
      <vt:lpstr>classlist</vt:lpstr>
      <vt:lpstr>classnames</vt:lpstr>
      <vt:lpstr>Reports!Print_Area</vt:lpstr>
      <vt:lpstr>Lookups!teacher</vt:lpstr>
      <vt:lpstr>teacher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2015-11-24T20:08:04Z</dcterms:created>
  <dcterms:modified xsi:type="dcterms:W3CDTF">2016-12-01T10:25:31Z</dcterms:modified>
</cp:coreProperties>
</file>